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hidePivotFieldList="1" autoCompressPictures="0"/>
  <mc:AlternateContent xmlns:mc="http://schemas.openxmlformats.org/markup-compatibility/2006">
    <mc:Choice Requires="x15">
      <x15ac:absPath xmlns:x15ac="http://schemas.microsoft.com/office/spreadsheetml/2010/11/ac" url="C:\Users\Ivano\Documents\ATTIVITA'\AMMINISTRAZIONE TRASPARENTE\PTTTC\PTPCT 2018\"/>
    </mc:Choice>
  </mc:AlternateContent>
  <workbookProtection workbookPassword="B9B0" lockStructure="1"/>
  <bookViews>
    <workbookView xWindow="1200" yWindow="0" windowWidth="25665" windowHeight="16500" tabRatio="723" activeTab="2"/>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Finale'!$A$1:$G$73</definedName>
  </definedNames>
  <calcPr calcId="152511"/>
  <pivotCaches>
    <pivotCache cacheId="1"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1-becca46c-d094-4ace-b0cc-b1c30203dbb2" name="Intervallo1" connection="WorksheetConnection_Indice Schede!$N$10:$R$63"/>
          <x15:modelTable id="Intervallo-f8e15a35-062e-4b2b-9627-7f6d5c76667f" name="Intervallo" connection="WorksheetConnection_Indice Schede!$F$11:$F$58"/>
        </x15:modelTables>
      </x15:dataModel>
    </ext>
    <ext xmlns:mx="http://schemas.microsoft.com/office/mac/excel/2008/main" uri="{7523E5D3-25F3-A5E0-1632-64F254C22452}">
      <mx:ArchID Flags="2"/>
    </ext>
  </extLst>
</workbook>
</file>

<file path=xl/calcChain.xml><?xml version="1.0" encoding="utf-8"?>
<calcChain xmlns="http://schemas.openxmlformats.org/spreadsheetml/2006/main">
  <c r="C62" i="1" l="1"/>
  <c r="B62" i="1"/>
  <c r="B2" i="56"/>
  <c r="B2" i="55"/>
  <c r="M12" i="1"/>
  <c r="D49" i="1"/>
  <c r="F49" i="1"/>
  <c r="D41" i="1"/>
  <c r="F41" i="1"/>
  <c r="D28" i="1"/>
  <c r="F28" i="1"/>
  <c r="D24" i="1"/>
  <c r="F24" i="1"/>
  <c r="D16" i="1"/>
  <c r="F16" i="1"/>
  <c r="D64" i="1"/>
  <c r="E64" i="1"/>
  <c r="C64" i="1"/>
  <c r="D63" i="1"/>
  <c r="C63" i="1"/>
  <c r="D62" i="1"/>
  <c r="B8" i="56"/>
  <c r="B11" i="56"/>
  <c r="B14" i="56"/>
  <c r="B17" i="56"/>
  <c r="B20" i="56"/>
  <c r="B23" i="56"/>
  <c r="B30" i="56"/>
  <c r="B33" i="56"/>
  <c r="B36" i="56"/>
  <c r="B39" i="56"/>
  <c r="B40" i="56"/>
  <c r="B24" i="56"/>
  <c r="B44" i="56"/>
  <c r="E62" i="1"/>
  <c r="D61" i="1"/>
  <c r="F61" i="1"/>
  <c r="C61" i="1"/>
  <c r="D60" i="1"/>
  <c r="C60" i="1"/>
  <c r="D59" i="1"/>
  <c r="C59" i="1"/>
  <c r="D58" i="1"/>
  <c r="C58" i="1"/>
  <c r="D57" i="1"/>
  <c r="F57" i="1"/>
  <c r="C57" i="1"/>
  <c r="D56" i="1"/>
  <c r="B8" i="49"/>
  <c r="B11" i="49"/>
  <c r="B14" i="49"/>
  <c r="B17" i="49"/>
  <c r="B20" i="49"/>
  <c r="B23" i="49"/>
  <c r="B24" i="49"/>
  <c r="B30" i="49"/>
  <c r="B33" i="49"/>
  <c r="B36" i="49"/>
  <c r="B39" i="49"/>
  <c r="B40" i="49"/>
  <c r="B44" i="49"/>
  <c r="E56" i="1"/>
  <c r="C56" i="1"/>
  <c r="D55" i="1"/>
  <c r="C55" i="1"/>
  <c r="D54" i="1"/>
  <c r="B8" i="47"/>
  <c r="B11" i="47"/>
  <c r="B14" i="47"/>
  <c r="B17" i="47"/>
  <c r="B20" i="47"/>
  <c r="B23" i="47"/>
  <c r="B30" i="47"/>
  <c r="B33" i="47"/>
  <c r="B36" i="47"/>
  <c r="B39" i="47"/>
  <c r="B24" i="47"/>
  <c r="B40" i="47"/>
  <c r="B44" i="47"/>
  <c r="E54" i="1"/>
  <c r="C54" i="1"/>
  <c r="D53" i="1"/>
  <c r="F53" i="1"/>
  <c r="C53" i="1"/>
  <c r="D52" i="1"/>
  <c r="E52" i="1"/>
  <c r="C52" i="1"/>
  <c r="D51" i="1"/>
  <c r="C51" i="1"/>
  <c r="D50" i="1"/>
  <c r="E50" i="1"/>
  <c r="C50" i="1"/>
  <c r="C49" i="1"/>
  <c r="D48" i="1"/>
  <c r="C48" i="1"/>
  <c r="D47" i="1"/>
  <c r="C47" i="1"/>
  <c r="D46" i="1"/>
  <c r="C46" i="1"/>
  <c r="D45" i="1"/>
  <c r="F45" i="1"/>
  <c r="C45" i="1"/>
  <c r="D44" i="1"/>
  <c r="E44" i="1"/>
  <c r="C44" i="1"/>
  <c r="D43" i="1"/>
  <c r="C43" i="1"/>
  <c r="D42" i="1"/>
  <c r="C42" i="1"/>
  <c r="C41" i="1"/>
  <c r="D40" i="1"/>
  <c r="C40" i="1"/>
  <c r="D39" i="1"/>
  <c r="E39" i="1"/>
  <c r="C39" i="1"/>
  <c r="D38" i="1"/>
  <c r="F38" i="1"/>
  <c r="C38" i="1"/>
  <c r="D37" i="1"/>
  <c r="C37" i="1"/>
  <c r="D36" i="1"/>
  <c r="F36" i="1"/>
  <c r="C36" i="1"/>
  <c r="D35" i="1"/>
  <c r="E35" i="1"/>
  <c r="C35" i="1"/>
  <c r="D34" i="1"/>
  <c r="F34" i="1"/>
  <c r="C34" i="1"/>
  <c r="D33" i="1"/>
  <c r="C33" i="1"/>
  <c r="D32" i="1"/>
  <c r="F32" i="1"/>
  <c r="C32" i="1"/>
  <c r="D31" i="1"/>
  <c r="B8" i="22"/>
  <c r="B11" i="22"/>
  <c r="B14" i="22"/>
  <c r="B17" i="22"/>
  <c r="B20" i="22"/>
  <c r="B23" i="22"/>
  <c r="B30" i="22"/>
  <c r="B33" i="22"/>
  <c r="B36" i="22"/>
  <c r="B39" i="22"/>
  <c r="B24" i="22"/>
  <c r="B40" i="22"/>
  <c r="B44" i="22"/>
  <c r="E31" i="1"/>
  <c r="C31" i="1"/>
  <c r="D30" i="1"/>
  <c r="F30" i="1"/>
  <c r="C30" i="1"/>
  <c r="D29" i="1"/>
  <c r="C29" i="1"/>
  <c r="C28" i="1"/>
  <c r="D27" i="1"/>
  <c r="E27" i="1"/>
  <c r="C27" i="1"/>
  <c r="D26" i="1"/>
  <c r="F26" i="1"/>
  <c r="C26" i="1"/>
  <c r="D25" i="1"/>
  <c r="C25" i="1"/>
  <c r="C24" i="1"/>
  <c r="D23" i="1"/>
  <c r="B8" i="14"/>
  <c r="B11" i="14"/>
  <c r="B14" i="14"/>
  <c r="B17" i="14"/>
  <c r="B20" i="14"/>
  <c r="B23" i="14"/>
  <c r="B30" i="14"/>
  <c r="B33" i="14"/>
  <c r="B36" i="14"/>
  <c r="B39" i="14"/>
  <c r="B24" i="14"/>
  <c r="B40" i="14"/>
  <c r="B44" i="14"/>
  <c r="E23" i="1"/>
  <c r="C23" i="1"/>
  <c r="D22" i="1"/>
  <c r="F22" i="1"/>
  <c r="C22" i="1"/>
  <c r="D21" i="1"/>
  <c r="C21" i="1"/>
  <c r="D20" i="1"/>
  <c r="F20" i="1"/>
  <c r="C20" i="1"/>
  <c r="D19" i="1"/>
  <c r="C19" i="1"/>
  <c r="D18" i="1"/>
  <c r="F18" i="1"/>
  <c r="C18" i="1"/>
  <c r="D17" i="1"/>
  <c r="C17" i="1"/>
  <c r="C16" i="1"/>
  <c r="D15" i="1"/>
  <c r="C15" i="1"/>
  <c r="D14" i="1"/>
  <c r="F14" i="1"/>
  <c r="C14" i="1"/>
  <c r="D13" i="1"/>
  <c r="C13" i="1"/>
  <c r="D12" i="1"/>
  <c r="C12" i="1"/>
  <c r="M13" i="1"/>
  <c r="G13" i="1"/>
  <c r="B13" i="1"/>
  <c r="B19" i="1"/>
  <c r="M19" i="1"/>
  <c r="G19" i="1"/>
  <c r="M25" i="1"/>
  <c r="G25" i="1"/>
  <c r="B25" i="1"/>
  <c r="M27" i="1"/>
  <c r="G27" i="1"/>
  <c r="B27" i="1"/>
  <c r="M33" i="1"/>
  <c r="G33" i="1"/>
  <c r="B33" i="1"/>
  <c r="B39" i="1"/>
  <c r="M39" i="1"/>
  <c r="G39" i="1"/>
  <c r="M49" i="1"/>
  <c r="G49" i="1"/>
  <c r="B49" i="1"/>
  <c r="M53" i="1"/>
  <c r="G53" i="1"/>
  <c r="B53" i="1"/>
  <c r="M59" i="1"/>
  <c r="G59" i="1"/>
  <c r="B59" i="1"/>
  <c r="H23" i="1"/>
  <c r="H27" i="1"/>
  <c r="H31" i="1"/>
  <c r="H35" i="1"/>
  <c r="E37" i="1"/>
  <c r="H37" i="1"/>
  <c r="H39" i="1"/>
  <c r="E63" i="1"/>
  <c r="H63" i="1"/>
  <c r="E55" i="1"/>
  <c r="H55" i="1"/>
  <c r="B8" i="36"/>
  <c r="B11" i="36"/>
  <c r="B14" i="36"/>
  <c r="B17" i="36"/>
  <c r="B20" i="36"/>
  <c r="B23" i="36"/>
  <c r="B30" i="36"/>
  <c r="B33" i="36"/>
  <c r="B36" i="36"/>
  <c r="B39" i="36"/>
  <c r="B24" i="36"/>
  <c r="B40" i="36"/>
  <c r="B44" i="36"/>
  <c r="E43" i="1"/>
  <c r="J43" i="1"/>
  <c r="E38" i="1"/>
  <c r="J38" i="1"/>
  <c r="P38" i="1"/>
  <c r="E34" i="1"/>
  <c r="B8" i="21"/>
  <c r="B11" i="21"/>
  <c r="B14" i="21"/>
  <c r="B17" i="21"/>
  <c r="B20" i="21"/>
  <c r="B23" i="21"/>
  <c r="B30" i="21"/>
  <c r="B33" i="21"/>
  <c r="B36" i="21"/>
  <c r="B39" i="21"/>
  <c r="B24" i="21"/>
  <c r="B40" i="21"/>
  <c r="B44" i="21"/>
  <c r="E30" i="1"/>
  <c r="J30" i="1"/>
  <c r="Q30" i="1"/>
  <c r="E26" i="1"/>
  <c r="I26" i="1"/>
  <c r="E22" i="1"/>
  <c r="J22" i="1"/>
  <c r="Q22" i="1"/>
  <c r="E18" i="1"/>
  <c r="H18" i="1"/>
  <c r="F17" i="1"/>
  <c r="F21" i="1"/>
  <c r="F25" i="1"/>
  <c r="F29" i="1"/>
  <c r="F33" i="1"/>
  <c r="F37" i="1"/>
  <c r="F42" i="1"/>
  <c r="F46" i="1"/>
  <c r="F50" i="1"/>
  <c r="F54" i="1"/>
  <c r="F58" i="1"/>
  <c r="F62" i="1"/>
  <c r="M17" i="1"/>
  <c r="G17" i="1"/>
  <c r="B17" i="1"/>
  <c r="M23" i="1"/>
  <c r="G23" i="1"/>
  <c r="B23" i="1"/>
  <c r="M31" i="1"/>
  <c r="G31" i="1"/>
  <c r="B31" i="1"/>
  <c r="M37" i="1"/>
  <c r="G37" i="1"/>
  <c r="B37" i="1"/>
  <c r="M43" i="1"/>
  <c r="G43" i="1"/>
  <c r="B43" i="1"/>
  <c r="M47" i="1"/>
  <c r="G47" i="1"/>
  <c r="B47" i="1"/>
  <c r="M51" i="1"/>
  <c r="G51" i="1"/>
  <c r="B51" i="1"/>
  <c r="M57" i="1"/>
  <c r="G57" i="1"/>
  <c r="B57" i="1"/>
  <c r="M61" i="1"/>
  <c r="G61" i="1"/>
  <c r="B61" i="1"/>
  <c r="G12" i="1"/>
  <c r="B12" i="1"/>
  <c r="M14" i="1"/>
  <c r="G14" i="1"/>
  <c r="B14" i="1"/>
  <c r="M16" i="1"/>
  <c r="G16" i="1"/>
  <c r="B16" i="1"/>
  <c r="M18" i="1"/>
  <c r="G18" i="1"/>
  <c r="B18" i="1"/>
  <c r="M20" i="1"/>
  <c r="G20" i="1"/>
  <c r="B20" i="1"/>
  <c r="M22" i="1"/>
  <c r="G22" i="1"/>
  <c r="B22" i="1"/>
  <c r="M24" i="1"/>
  <c r="G24" i="1"/>
  <c r="B24" i="1"/>
  <c r="M26" i="1"/>
  <c r="G26" i="1"/>
  <c r="B26" i="1"/>
  <c r="M28" i="1"/>
  <c r="G28" i="1"/>
  <c r="B28" i="1"/>
  <c r="M30" i="1"/>
  <c r="G30" i="1"/>
  <c r="B30" i="1"/>
  <c r="M32" i="1"/>
  <c r="G32" i="1"/>
  <c r="B32" i="1"/>
  <c r="M34" i="1"/>
  <c r="G34" i="1"/>
  <c r="B34" i="1"/>
  <c r="M36" i="1"/>
  <c r="G36" i="1"/>
  <c r="B36" i="1"/>
  <c r="M38" i="1"/>
  <c r="G38" i="1"/>
  <c r="B38" i="1"/>
  <c r="M42" i="1"/>
  <c r="G42" i="1"/>
  <c r="B42" i="1"/>
  <c r="M44" i="1"/>
  <c r="G44" i="1"/>
  <c r="B44" i="1"/>
  <c r="M46" i="1"/>
  <c r="G46" i="1"/>
  <c r="B46" i="1"/>
  <c r="M48" i="1"/>
  <c r="G48" i="1"/>
  <c r="B48" i="1"/>
  <c r="M50" i="1"/>
  <c r="G50" i="1"/>
  <c r="B50" i="1"/>
  <c r="M52" i="1"/>
  <c r="G52" i="1"/>
  <c r="B52" i="1"/>
  <c r="M54" i="1"/>
  <c r="G54" i="1"/>
  <c r="B54" i="1"/>
  <c r="B56" i="1"/>
  <c r="M56" i="1"/>
  <c r="G56" i="1"/>
  <c r="M58" i="1"/>
  <c r="G58" i="1"/>
  <c r="B58" i="1"/>
  <c r="M60" i="1"/>
  <c r="G60" i="1"/>
  <c r="B60" i="1"/>
  <c r="M62" i="1"/>
  <c r="G62" i="1"/>
  <c r="G64" i="1"/>
  <c r="B64" i="1"/>
  <c r="B8" i="25"/>
  <c r="B11" i="25"/>
  <c r="B14" i="25"/>
  <c r="B17" i="25"/>
  <c r="B20" i="25"/>
  <c r="B23" i="25"/>
  <c r="B30" i="25"/>
  <c r="B33" i="25"/>
  <c r="B36" i="25"/>
  <c r="B39" i="25"/>
  <c r="B24" i="25"/>
  <c r="B40" i="25"/>
  <c r="B44" i="25"/>
  <c r="E33" i="1"/>
  <c r="H33" i="1"/>
  <c r="E21" i="1"/>
  <c r="H21" i="1"/>
  <c r="E17" i="1"/>
  <c r="F43" i="1"/>
  <c r="F47" i="1"/>
  <c r="F51" i="1"/>
  <c r="F55" i="1"/>
  <c r="F59" i="1"/>
  <c r="F63" i="1"/>
  <c r="M15" i="1"/>
  <c r="G15" i="1"/>
  <c r="B15" i="1"/>
  <c r="M21" i="1"/>
  <c r="G21" i="1"/>
  <c r="B21" i="1"/>
  <c r="M29" i="1"/>
  <c r="G29" i="1"/>
  <c r="B29" i="1"/>
  <c r="M35" i="1"/>
  <c r="G35" i="1"/>
  <c r="B35" i="1"/>
  <c r="M41" i="1"/>
  <c r="G41" i="1"/>
  <c r="B41" i="1"/>
  <c r="M45" i="1"/>
  <c r="G45" i="1"/>
  <c r="B45" i="1"/>
  <c r="M55" i="1"/>
  <c r="G55" i="1"/>
  <c r="B55" i="1"/>
  <c r="G63" i="1"/>
  <c r="B63" i="1"/>
  <c r="H26" i="1"/>
  <c r="H34" i="1"/>
  <c r="E36" i="1"/>
  <c r="H36" i="1"/>
  <c r="H44" i="1"/>
  <c r="H50" i="1"/>
  <c r="H52" i="1"/>
  <c r="H54" i="1"/>
  <c r="H56" i="1"/>
  <c r="H62" i="1"/>
  <c r="H64" i="1"/>
  <c r="B14" i="50"/>
  <c r="B17" i="50"/>
  <c r="B8" i="50"/>
  <c r="B11" i="50"/>
  <c r="B20" i="50"/>
  <c r="B23" i="50"/>
  <c r="B24" i="50"/>
  <c r="B30" i="50"/>
  <c r="B33" i="50"/>
  <c r="B36" i="50"/>
  <c r="B39" i="50"/>
  <c r="B40" i="50"/>
  <c r="B44" i="50"/>
  <c r="E57" i="1"/>
  <c r="U57" i="1"/>
  <c r="V57" i="1"/>
  <c r="E53" i="1"/>
  <c r="H53" i="1"/>
  <c r="J36" i="1"/>
  <c r="O36" i="1"/>
  <c r="B8" i="24"/>
  <c r="B11" i="24"/>
  <c r="B14" i="24"/>
  <c r="B17" i="24"/>
  <c r="B20" i="24"/>
  <c r="B23" i="24"/>
  <c r="B30" i="24"/>
  <c r="B33" i="24"/>
  <c r="B36" i="24"/>
  <c r="B39" i="24"/>
  <c r="B24" i="24"/>
  <c r="B40" i="24"/>
  <c r="B44" i="24"/>
  <c r="E32" i="1"/>
  <c r="I32" i="1"/>
  <c r="E20" i="1"/>
  <c r="H20" i="1"/>
  <c r="F15" i="1"/>
  <c r="F19" i="1"/>
  <c r="F23" i="1"/>
  <c r="F27" i="1"/>
  <c r="F31" i="1"/>
  <c r="F35" i="1"/>
  <c r="F39" i="1"/>
  <c r="F44" i="1"/>
  <c r="F48" i="1"/>
  <c r="F52" i="1"/>
  <c r="F56" i="1"/>
  <c r="F60" i="1"/>
  <c r="F64" i="1"/>
  <c r="F13" i="1"/>
  <c r="B40" i="1"/>
  <c r="M40" i="1"/>
  <c r="G40" i="1"/>
  <c r="F40" i="1"/>
  <c r="F12" i="1"/>
  <c r="I56" i="1"/>
  <c r="U53" i="1"/>
  <c r="V53" i="1"/>
  <c r="U62" i="1"/>
  <c r="V62" i="1"/>
  <c r="U27" i="1"/>
  <c r="V27" i="1"/>
  <c r="J62" i="1"/>
  <c r="I34" i="1"/>
  <c r="J34" i="1"/>
  <c r="S34" i="1"/>
  <c r="U21" i="1"/>
  <c r="V21" i="1"/>
  <c r="U37" i="1"/>
  <c r="V37" i="1"/>
  <c r="U36" i="1"/>
  <c r="V36" i="1"/>
  <c r="J54" i="1"/>
  <c r="U26" i="1"/>
  <c r="V26" i="1"/>
  <c r="I27" i="1"/>
  <c r="Q34" i="1"/>
  <c r="O34" i="1"/>
  <c r="U55" i="1"/>
  <c r="V55" i="1"/>
  <c r="I20" i="1"/>
  <c r="J27" i="1"/>
  <c r="O27" i="1"/>
  <c r="I31" i="1"/>
  <c r="J20" i="1"/>
  <c r="R20" i="1"/>
  <c r="I39" i="1"/>
  <c r="I36" i="1"/>
  <c r="I37" i="1"/>
  <c r="J37" i="1"/>
  <c r="I38" i="1"/>
  <c r="U50" i="1"/>
  <c r="V50" i="1"/>
  <c r="I63" i="1"/>
  <c r="I52" i="1"/>
  <c r="J52" i="1"/>
  <c r="R62" i="1"/>
  <c r="P64" i="1"/>
  <c r="J53" i="1"/>
  <c r="Q53" i="1"/>
  <c r="I62" i="1"/>
  <c r="B39" i="58"/>
  <c r="B36" i="58"/>
  <c r="B33" i="58"/>
  <c r="B30" i="58"/>
  <c r="B40" i="58"/>
  <c r="B23" i="58"/>
  <c r="B20" i="58"/>
  <c r="B17" i="58"/>
  <c r="B14" i="58"/>
  <c r="B11" i="58"/>
  <c r="B8" i="58"/>
  <c r="B44" i="58"/>
  <c r="B39" i="57"/>
  <c r="B36" i="57"/>
  <c r="B33" i="57"/>
  <c r="B30" i="57"/>
  <c r="B40" i="57"/>
  <c r="B23" i="57"/>
  <c r="B20" i="57"/>
  <c r="B17" i="57"/>
  <c r="B14" i="57"/>
  <c r="B11" i="57"/>
  <c r="B8" i="57"/>
  <c r="B44" i="57"/>
  <c r="B39" i="55"/>
  <c r="B36" i="55"/>
  <c r="B33" i="55"/>
  <c r="B30" i="55"/>
  <c r="B23" i="55"/>
  <c r="B20" i="55"/>
  <c r="B17" i="55"/>
  <c r="B14" i="55"/>
  <c r="B11" i="55"/>
  <c r="B8" i="55"/>
  <c r="B39" i="54"/>
  <c r="B36" i="54"/>
  <c r="B33" i="54"/>
  <c r="B30" i="54"/>
  <c r="B23" i="54"/>
  <c r="B20" i="54"/>
  <c r="B17" i="54"/>
  <c r="B14" i="54"/>
  <c r="B11" i="54"/>
  <c r="B8" i="54"/>
  <c r="B40" i="55"/>
  <c r="B24" i="55"/>
  <c r="B44" i="55"/>
  <c r="E61" i="1"/>
  <c r="H61" i="1"/>
  <c r="J57" i="1"/>
  <c r="Q57" i="1"/>
  <c r="H57" i="1"/>
  <c r="I57" i="1"/>
  <c r="I53" i="1"/>
  <c r="H43" i="1"/>
  <c r="H38" i="1"/>
  <c r="U38" i="1"/>
  <c r="V38" i="1"/>
  <c r="I22" i="1"/>
  <c r="H22" i="1"/>
  <c r="R21" i="1"/>
  <c r="O21" i="1"/>
  <c r="I21" i="1"/>
  <c r="S21" i="1"/>
  <c r="J21" i="1"/>
  <c r="U20" i="1"/>
  <c r="V20" i="1"/>
  <c r="J32" i="1"/>
  <c r="R32" i="1"/>
  <c r="J17" i="1"/>
  <c r="U32" i="1"/>
  <c r="V32" i="1"/>
  <c r="I33" i="1"/>
  <c r="H17" i="1"/>
  <c r="H32" i="1"/>
  <c r="I17" i="1"/>
  <c r="J33" i="1"/>
  <c r="S33" i="1"/>
  <c r="U30" i="1"/>
  <c r="V30" i="1"/>
  <c r="U33" i="1"/>
  <c r="V33" i="1"/>
  <c r="I30" i="1"/>
  <c r="H30" i="1"/>
  <c r="R34" i="1"/>
  <c r="O62" i="1"/>
  <c r="I54" i="1"/>
  <c r="S32" i="1"/>
  <c r="P62" i="1"/>
  <c r="Q62" i="1"/>
  <c r="S62" i="1"/>
  <c r="O32" i="1"/>
  <c r="J23" i="1"/>
  <c r="R23" i="1"/>
  <c r="I23" i="1"/>
  <c r="U54" i="1"/>
  <c r="V54" i="1"/>
  <c r="Q33" i="1"/>
  <c r="P32" i="1"/>
  <c r="P21" i="1"/>
  <c r="O38" i="1"/>
  <c r="U52" i="1"/>
  <c r="V52" i="1"/>
  <c r="U56" i="1"/>
  <c r="V56" i="1"/>
  <c r="J56" i="1"/>
  <c r="S56" i="1"/>
  <c r="R63" i="1"/>
  <c r="R38" i="1"/>
  <c r="S38" i="1"/>
  <c r="S54" i="1"/>
  <c r="Q54" i="1"/>
  <c r="R54" i="1"/>
  <c r="O54" i="1"/>
  <c r="I43" i="1"/>
  <c r="J35" i="1"/>
  <c r="O35" i="1"/>
  <c r="J31" i="1"/>
  <c r="Q31" i="1"/>
  <c r="U23" i="1"/>
  <c r="V23" i="1"/>
  <c r="U43" i="1"/>
  <c r="V43" i="1"/>
  <c r="O64" i="1"/>
  <c r="U64" i="1"/>
  <c r="V64" i="1"/>
  <c r="Q64" i="1"/>
  <c r="S30" i="1"/>
  <c r="U17" i="1"/>
  <c r="V17" i="1"/>
  <c r="U39" i="1"/>
  <c r="V39" i="1"/>
  <c r="U22" i="1"/>
  <c r="V22" i="1"/>
  <c r="U35" i="1"/>
  <c r="V35" i="1"/>
  <c r="S64" i="1"/>
  <c r="J18" i="1"/>
  <c r="Q18" i="1"/>
  <c r="J26" i="1"/>
  <c r="U31" i="1"/>
  <c r="V31" i="1"/>
  <c r="U63" i="1"/>
  <c r="V63" i="1"/>
  <c r="U18" i="1"/>
  <c r="V18" i="1"/>
  <c r="O37" i="1"/>
  <c r="S37" i="1"/>
  <c r="I50" i="1"/>
  <c r="S57" i="1"/>
  <c r="I55" i="1"/>
  <c r="J50" i="1"/>
  <c r="P50" i="1"/>
  <c r="S22" i="1"/>
  <c r="Q52" i="1"/>
  <c r="R52" i="1"/>
  <c r="Q26" i="1"/>
  <c r="M63" i="1"/>
  <c r="J55" i="1"/>
  <c r="O55" i="1"/>
  <c r="O33" i="1"/>
  <c r="M64" i="1"/>
  <c r="J64" i="1"/>
  <c r="O53" i="1"/>
  <c r="J63" i="1"/>
  <c r="Q63" i="1"/>
  <c r="O43" i="1"/>
  <c r="R36" i="1"/>
  <c r="J39" i="1"/>
  <c r="S36" i="1"/>
  <c r="R35" i="1"/>
  <c r="S35" i="1"/>
  <c r="I35" i="1"/>
  <c r="R27" i="1"/>
  <c r="O20" i="1"/>
  <c r="R30" i="1"/>
  <c r="P36" i="1"/>
  <c r="R22" i="1"/>
  <c r="S20" i="1"/>
  <c r="O22" i="1"/>
  <c r="I44" i="1"/>
  <c r="Q43" i="1"/>
  <c r="S52" i="1"/>
  <c r="O57" i="1"/>
  <c r="P37" i="1"/>
  <c r="R64" i="1"/>
  <c r="R56" i="1"/>
  <c r="J44" i="1"/>
  <c r="S44" i="1"/>
  <c r="I64" i="1"/>
  <c r="R57" i="1"/>
  <c r="R53" i="1"/>
  <c r="P63" i="1"/>
  <c r="S53" i="1"/>
  <c r="R43" i="1"/>
  <c r="R50" i="1"/>
  <c r="O63" i="1"/>
  <c r="P52" i="1"/>
  <c r="R37" i="1"/>
  <c r="S43" i="1"/>
  <c r="Q23" i="1"/>
  <c r="R33" i="1"/>
  <c r="O30" i="1"/>
  <c r="S63" i="1"/>
  <c r="P20" i="1"/>
  <c r="S23" i="1"/>
  <c r="P27" i="1"/>
  <c r="I18" i="1"/>
  <c r="S27" i="1"/>
  <c r="B2" i="58"/>
  <c r="B2" i="57"/>
  <c r="B2" i="54"/>
  <c r="B24" i="58"/>
  <c r="B24" i="57"/>
  <c r="B40" i="54"/>
  <c r="B24" i="54"/>
  <c r="B44" i="54"/>
  <c r="E60" i="1"/>
  <c r="I61" i="1"/>
  <c r="J61" i="1"/>
  <c r="R61" i="1"/>
  <c r="P61" i="1"/>
  <c r="Q61" i="1"/>
  <c r="U61" i="1"/>
  <c r="V61" i="1"/>
  <c r="J60" i="1"/>
  <c r="P60" i="1"/>
  <c r="R60" i="1"/>
  <c r="O60" i="1"/>
  <c r="I60" i="1"/>
  <c r="H60" i="1"/>
  <c r="U60" i="1"/>
  <c r="V60" i="1"/>
  <c r="R17" i="1"/>
  <c r="O17" i="1"/>
  <c r="P35" i="1"/>
  <c r="S17" i="1"/>
  <c r="Q17" i="1"/>
  <c r="O23" i="1"/>
  <c r="O18" i="1"/>
  <c r="Q56" i="1"/>
  <c r="O31" i="1"/>
  <c r="O56" i="1"/>
  <c r="S31" i="1"/>
  <c r="S18" i="1"/>
  <c r="R31" i="1"/>
  <c r="O44" i="1"/>
  <c r="R44" i="1"/>
  <c r="S26" i="1"/>
  <c r="O26" i="1"/>
  <c r="R26" i="1"/>
  <c r="Q44" i="1"/>
  <c r="R18" i="1"/>
  <c r="R39" i="1"/>
  <c r="O39" i="1"/>
  <c r="Q55" i="1"/>
  <c r="R55" i="1"/>
  <c r="S55" i="1"/>
  <c r="O50" i="1"/>
  <c r="S39" i="1"/>
  <c r="S50" i="1"/>
  <c r="P39" i="1"/>
  <c r="B39" i="52"/>
  <c r="B36" i="52"/>
  <c r="B33" i="52"/>
  <c r="B30" i="52"/>
  <c r="B23" i="52"/>
  <c r="B20" i="52"/>
  <c r="B17" i="52"/>
  <c r="B14" i="52"/>
  <c r="B11" i="52"/>
  <c r="B8" i="52"/>
  <c r="B39" i="51"/>
  <c r="B36" i="51"/>
  <c r="B33" i="51"/>
  <c r="B30" i="51"/>
  <c r="B23" i="51"/>
  <c r="B20" i="51"/>
  <c r="B17" i="51"/>
  <c r="B14" i="51"/>
  <c r="B11" i="51"/>
  <c r="B8" i="51"/>
  <c r="B39" i="48"/>
  <c r="B36" i="48"/>
  <c r="B33" i="48"/>
  <c r="B30" i="48"/>
  <c r="B23" i="48"/>
  <c r="B20" i="48"/>
  <c r="B17" i="48"/>
  <c r="B14" i="48"/>
  <c r="B11" i="48"/>
  <c r="B8" i="48"/>
  <c r="B39" i="46"/>
  <c r="B36" i="46"/>
  <c r="B33" i="46"/>
  <c r="B30" i="46"/>
  <c r="B4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4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5"/>
  <c r="B36" i="35"/>
  <c r="B33" i="35"/>
  <c r="B30" i="35"/>
  <c r="B4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40" i="31"/>
  <c r="B23" i="31"/>
  <c r="B20" i="31"/>
  <c r="B17" i="31"/>
  <c r="B14" i="31"/>
  <c r="B11" i="31"/>
  <c r="B8" i="31"/>
  <c r="B39" i="30"/>
  <c r="B36" i="30"/>
  <c r="B33" i="30"/>
  <c r="B30" i="30"/>
  <c r="B40" i="30"/>
  <c r="B23" i="30"/>
  <c r="B20" i="30"/>
  <c r="B17" i="30"/>
  <c r="B14" i="30"/>
  <c r="B11" i="30"/>
  <c r="B8" i="30"/>
  <c r="B39" i="29"/>
  <c r="B36" i="29"/>
  <c r="B33" i="29"/>
  <c r="B30" i="29"/>
  <c r="B40" i="29"/>
  <c r="B23" i="29"/>
  <c r="B20" i="29"/>
  <c r="B17" i="29"/>
  <c r="B14" i="29"/>
  <c r="B11" i="29"/>
  <c r="B8" i="29"/>
  <c r="B39" i="28"/>
  <c r="B36" i="28"/>
  <c r="B33" i="28"/>
  <c r="B30" i="28"/>
  <c r="B40" i="28"/>
  <c r="B23" i="28"/>
  <c r="B20" i="28"/>
  <c r="B17" i="28"/>
  <c r="B14" i="28"/>
  <c r="B11" i="28"/>
  <c r="B8" i="28"/>
  <c r="B39" i="27"/>
  <c r="B36" i="27"/>
  <c r="B33" i="27"/>
  <c r="B30" i="27"/>
  <c r="B23" i="27"/>
  <c r="B20" i="27"/>
  <c r="B17" i="27"/>
  <c r="B14" i="27"/>
  <c r="B11" i="27"/>
  <c r="B8" i="27"/>
  <c r="B39" i="26"/>
  <c r="B36" i="26"/>
  <c r="B33" i="26"/>
  <c r="B30" i="26"/>
  <c r="B40" i="26"/>
  <c r="B23" i="26"/>
  <c r="B20" i="26"/>
  <c r="B17" i="26"/>
  <c r="B14" i="26"/>
  <c r="B11" i="26"/>
  <c r="B8" i="26"/>
  <c r="B39" i="20"/>
  <c r="B36" i="20"/>
  <c r="B33" i="20"/>
  <c r="B30" i="20"/>
  <c r="B23" i="20"/>
  <c r="B20" i="20"/>
  <c r="B17" i="20"/>
  <c r="B14" i="20"/>
  <c r="B11" i="20"/>
  <c r="B8" i="20"/>
  <c r="B39" i="19"/>
  <c r="B36" i="19"/>
  <c r="B33" i="19"/>
  <c r="B30" i="19"/>
  <c r="B23" i="19"/>
  <c r="B20" i="19"/>
  <c r="B17" i="19"/>
  <c r="B14" i="19"/>
  <c r="B11" i="19"/>
  <c r="B8" i="19"/>
  <c r="B39" i="18"/>
  <c r="B36" i="18"/>
  <c r="B33" i="18"/>
  <c r="B30" i="18"/>
  <c r="B4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3"/>
  <c r="B36" i="13"/>
  <c r="B33" i="13"/>
  <c r="B30" i="13"/>
  <c r="B23" i="13"/>
  <c r="B20" i="13"/>
  <c r="B17" i="13"/>
  <c r="B14" i="13"/>
  <c r="B11" i="13"/>
  <c r="B8" i="13"/>
  <c r="B39" i="12"/>
  <c r="B36" i="12"/>
  <c r="B33" i="12"/>
  <c r="B30" i="12"/>
  <c r="B40" i="12"/>
  <c r="B23" i="12"/>
  <c r="B20" i="12"/>
  <c r="B17" i="12"/>
  <c r="B14" i="12"/>
  <c r="B11" i="12"/>
  <c r="B8" i="12"/>
  <c r="B39" i="11"/>
  <c r="B36" i="11"/>
  <c r="B33" i="11"/>
  <c r="B30" i="11"/>
  <c r="B40" i="11"/>
  <c r="B23" i="11"/>
  <c r="B20" i="11"/>
  <c r="B17" i="11"/>
  <c r="B14" i="11"/>
  <c r="B11" i="11"/>
  <c r="B8" i="11"/>
  <c r="B39" i="10"/>
  <c r="B36" i="10"/>
  <c r="B33" i="10"/>
  <c r="B30" i="10"/>
  <c r="B23" i="10"/>
  <c r="B20" i="10"/>
  <c r="B17" i="10"/>
  <c r="B14" i="10"/>
  <c r="B11" i="10"/>
  <c r="B8" i="10"/>
  <c r="B39" i="9"/>
  <c r="B36" i="9"/>
  <c r="B33" i="9"/>
  <c r="B30" i="9"/>
  <c r="B40" i="9"/>
  <c r="B23" i="9"/>
  <c r="B20" i="9"/>
  <c r="B17" i="9"/>
  <c r="B14" i="9"/>
  <c r="B11" i="9"/>
  <c r="B8" i="9"/>
  <c r="B39" i="8"/>
  <c r="B36" i="8"/>
  <c r="B33" i="8"/>
  <c r="B30" i="8"/>
  <c r="B23" i="8"/>
  <c r="B20" i="8"/>
  <c r="B17" i="8"/>
  <c r="B14" i="8"/>
  <c r="B11" i="8"/>
  <c r="B8" i="8"/>
  <c r="B24" i="8"/>
  <c r="B39" i="7"/>
  <c r="B36" i="7"/>
  <c r="B33" i="7"/>
  <c r="B30" i="7"/>
  <c r="B23" i="7"/>
  <c r="B20" i="7"/>
  <c r="B17" i="7"/>
  <c r="B14" i="7"/>
  <c r="B11" i="7"/>
  <c r="B8" i="7"/>
  <c r="S61" i="1"/>
  <c r="O61" i="1"/>
  <c r="S60" i="1"/>
  <c r="Q60" i="1"/>
  <c r="B40" i="44"/>
  <c r="B40" i="42"/>
  <c r="B40" i="39"/>
  <c r="B40" i="38"/>
  <c r="B24" i="38"/>
  <c r="B44" i="38"/>
  <c r="E45" i="1"/>
  <c r="B24" i="35"/>
  <c r="B44" i="35"/>
  <c r="E42" i="1"/>
  <c r="B40" i="16"/>
  <c r="B24" i="15"/>
  <c r="B40" i="32"/>
  <c r="B40" i="52"/>
  <c r="B24" i="52"/>
  <c r="B44" i="52"/>
  <c r="E59" i="1"/>
  <c r="B40" i="51"/>
  <c r="B24" i="51"/>
  <c r="B44" i="51"/>
  <c r="E58" i="1"/>
  <c r="B40" i="48"/>
  <c r="B24" i="48"/>
  <c r="B44" i="48"/>
  <c r="B24" i="46"/>
  <c r="B44" i="46"/>
  <c r="B40" i="45"/>
  <c r="B24" i="45"/>
  <c r="B44" i="45"/>
  <c r="B24" i="44"/>
  <c r="B40" i="43"/>
  <c r="B24" i="43"/>
  <c r="B44" i="43"/>
  <c r="B24" i="42"/>
  <c r="B44" i="42"/>
  <c r="E49" i="1"/>
  <c r="B40" i="41"/>
  <c r="B24" i="41"/>
  <c r="B44" i="41"/>
  <c r="E48" i="1"/>
  <c r="B24" i="40"/>
  <c r="B44" i="40"/>
  <c r="E47" i="1"/>
  <c r="B24" i="39"/>
  <c r="B44" i="39"/>
  <c r="E46" i="1"/>
  <c r="B40" i="37"/>
  <c r="B24" i="37"/>
  <c r="B44" i="37"/>
  <c r="B40" i="34"/>
  <c r="B24" i="34"/>
  <c r="B44" i="34"/>
  <c r="E41" i="1"/>
  <c r="B24" i="32"/>
  <c r="B44" i="32"/>
  <c r="E40" i="1"/>
  <c r="B24" i="31"/>
  <c r="B44" i="31"/>
  <c r="B24" i="30"/>
  <c r="B44" i="30"/>
  <c r="B24" i="29"/>
  <c r="B44" i="29"/>
  <c r="B24" i="28"/>
  <c r="B44" i="28"/>
  <c r="B40" i="27"/>
  <c r="B24" i="27"/>
  <c r="B44" i="27"/>
  <c r="B24" i="26"/>
  <c r="B44" i="26"/>
  <c r="B40" i="20"/>
  <c r="B24" i="20"/>
  <c r="B44" i="20"/>
  <c r="E29" i="1"/>
  <c r="B40" i="19"/>
  <c r="B24" i="19"/>
  <c r="B44" i="19"/>
  <c r="E28" i="1"/>
  <c r="B24" i="18"/>
  <c r="B44" i="18"/>
  <c r="B40" i="17"/>
  <c r="B24" i="17"/>
  <c r="B44" i="17"/>
  <c r="B24" i="16"/>
  <c r="B44" i="16"/>
  <c r="E25" i="1"/>
  <c r="B40" i="15"/>
  <c r="B44" i="15"/>
  <c r="E24" i="1"/>
  <c r="B40" i="13"/>
  <c r="B24" i="13"/>
  <c r="B44" i="13"/>
  <c r="B24" i="12"/>
  <c r="B44" i="12"/>
  <c r="B24" i="11"/>
  <c r="B44" i="11"/>
  <c r="B40" i="10"/>
  <c r="B24" i="10"/>
  <c r="B44" i="10"/>
  <c r="E19" i="1"/>
  <c r="B24" i="9"/>
  <c r="B44" i="9"/>
  <c r="B40" i="8"/>
  <c r="B44" i="8"/>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H59" i="1"/>
  <c r="U59" i="1"/>
  <c r="V59" i="1"/>
  <c r="J59" i="1"/>
  <c r="R59" i="1"/>
  <c r="I59" i="1"/>
  <c r="I58" i="1"/>
  <c r="J58" i="1"/>
  <c r="O58" i="1"/>
  <c r="H58" i="1"/>
  <c r="B44" i="44"/>
  <c r="E51" i="1"/>
  <c r="I51" i="1"/>
  <c r="J49" i="1"/>
  <c r="I49" i="1"/>
  <c r="U49" i="1"/>
  <c r="V49" i="1"/>
  <c r="Q49" i="1"/>
  <c r="S49" i="1"/>
  <c r="O49" i="1"/>
  <c r="R49" i="1"/>
  <c r="H49" i="1"/>
  <c r="H48" i="1"/>
  <c r="U48" i="1"/>
  <c r="V48" i="1"/>
  <c r="I48" i="1"/>
  <c r="J48" i="1"/>
  <c r="Q48" i="1"/>
  <c r="S48" i="1"/>
  <c r="H47" i="1"/>
  <c r="J47" i="1"/>
  <c r="Q47" i="1"/>
  <c r="I47" i="1"/>
  <c r="U47" i="1"/>
  <c r="V47" i="1"/>
  <c r="H46" i="1"/>
  <c r="I46" i="1"/>
  <c r="U46" i="1"/>
  <c r="V46" i="1"/>
  <c r="J46" i="1"/>
  <c r="O46" i="1"/>
  <c r="H45" i="1"/>
  <c r="U45" i="1"/>
  <c r="V45" i="1"/>
  <c r="J45" i="1"/>
  <c r="Q45" i="1"/>
  <c r="I45" i="1"/>
  <c r="U42" i="1"/>
  <c r="V42" i="1"/>
  <c r="I42" i="1"/>
  <c r="J42" i="1"/>
  <c r="P42" i="1"/>
  <c r="H42" i="1"/>
  <c r="R42" i="1"/>
  <c r="S42" i="1"/>
  <c r="Q42" i="1"/>
  <c r="U41" i="1"/>
  <c r="V41" i="1"/>
  <c r="I41" i="1"/>
  <c r="J41" i="1"/>
  <c r="Q41" i="1"/>
  <c r="H41" i="1"/>
  <c r="H29" i="1"/>
  <c r="J29" i="1"/>
  <c r="O29" i="1"/>
  <c r="I29" i="1"/>
  <c r="H28" i="1"/>
  <c r="J28" i="1"/>
  <c r="R28" i="1"/>
  <c r="I28" i="1"/>
  <c r="U28" i="1"/>
  <c r="V28" i="1"/>
  <c r="S28" i="1"/>
  <c r="H25" i="1"/>
  <c r="U25" i="1"/>
  <c r="V25" i="1"/>
  <c r="I25" i="1"/>
  <c r="J25" i="1"/>
  <c r="O25" i="1"/>
  <c r="I24" i="1"/>
  <c r="H24" i="1"/>
  <c r="U24" i="1"/>
  <c r="V24" i="1"/>
  <c r="J24" i="1"/>
  <c r="Q24" i="1"/>
  <c r="U19" i="1"/>
  <c r="V19" i="1"/>
  <c r="J19" i="1"/>
  <c r="Q19" i="1"/>
  <c r="I19" i="1"/>
  <c r="H19" i="1"/>
  <c r="O19" i="1"/>
  <c r="U40" i="1"/>
  <c r="V40" i="1"/>
  <c r="I40" i="1"/>
  <c r="H40" i="1"/>
  <c r="J40" i="1"/>
  <c r="P40" i="1"/>
  <c r="R40" i="1"/>
  <c r="S40" i="1"/>
  <c r="P17" i="1"/>
  <c r="B44" i="7"/>
  <c r="E16" i="1"/>
  <c r="B40" i="6"/>
  <c r="B24" i="6"/>
  <c r="B44" i="6"/>
  <c r="E15" i="1"/>
  <c r="B40" i="5"/>
  <c r="B24" i="5"/>
  <c r="B44" i="5"/>
  <c r="E14" i="1"/>
  <c r="B40" i="4"/>
  <c r="B24" i="4"/>
  <c r="B44" i="4"/>
  <c r="E13" i="1"/>
  <c r="B33" i="3"/>
  <c r="S59" i="1"/>
  <c r="Q59" i="1"/>
  <c r="O59" i="1"/>
  <c r="S58" i="1"/>
  <c r="R58" i="1"/>
  <c r="P58" i="1"/>
  <c r="H51" i="1"/>
  <c r="J51" i="1"/>
  <c r="S51" i="1"/>
  <c r="U51" i="1"/>
  <c r="V51" i="1"/>
  <c r="O51" i="1"/>
  <c r="R51" i="1"/>
  <c r="O48" i="1"/>
  <c r="R48" i="1"/>
  <c r="O47" i="1"/>
  <c r="R47" i="1"/>
  <c r="S47" i="1"/>
  <c r="S46" i="1"/>
  <c r="Q46" i="1"/>
  <c r="R46" i="1"/>
  <c r="R45" i="1"/>
  <c r="S45" i="1"/>
  <c r="O45" i="1"/>
  <c r="S41" i="1"/>
  <c r="P41" i="1"/>
  <c r="R41" i="1"/>
  <c r="P29" i="1"/>
  <c r="S29" i="1"/>
  <c r="R29" i="1"/>
  <c r="Q28" i="1"/>
  <c r="O28" i="1"/>
  <c r="R25" i="1"/>
  <c r="Q25" i="1"/>
  <c r="S25" i="1"/>
  <c r="S24" i="1"/>
  <c r="R24" i="1"/>
  <c r="O24" i="1"/>
  <c r="S19" i="1"/>
  <c r="R19" i="1"/>
  <c r="U16" i="1"/>
  <c r="V16" i="1"/>
  <c r="I16" i="1"/>
  <c r="J16" i="1"/>
  <c r="S16" i="1"/>
  <c r="H16" i="1"/>
  <c r="H15" i="1"/>
  <c r="U15" i="1"/>
  <c r="V15" i="1"/>
  <c r="I15" i="1"/>
  <c r="J15" i="1"/>
  <c r="P15" i="1"/>
  <c r="U14" i="1"/>
  <c r="V14" i="1"/>
  <c r="J14" i="1"/>
  <c r="O14" i="1"/>
  <c r="H14" i="1"/>
  <c r="I14" i="1"/>
  <c r="J13" i="1"/>
  <c r="Q13" i="1"/>
  <c r="H13" i="1"/>
  <c r="I13" i="1"/>
  <c r="U13" i="1"/>
  <c r="V13" i="1"/>
  <c r="O40" i="1"/>
  <c r="P18" i="1"/>
  <c r="B2" i="3"/>
  <c r="B39" i="3"/>
  <c r="B36" i="3"/>
  <c r="B30" i="3"/>
  <c r="B23" i="3"/>
  <c r="B20" i="3"/>
  <c r="B17" i="3"/>
  <c r="B14" i="3"/>
  <c r="B11" i="3"/>
  <c r="B8" i="3"/>
  <c r="Q51" i="1"/>
  <c r="Q16" i="1"/>
  <c r="P16" i="1"/>
  <c r="R16" i="1"/>
  <c r="O16" i="1"/>
  <c r="S15" i="1"/>
  <c r="O15" i="1"/>
  <c r="R15" i="1"/>
  <c r="Q15" i="1"/>
  <c r="Q14" i="1"/>
  <c r="P14" i="1"/>
  <c r="R14" i="1"/>
  <c r="S14" i="1"/>
  <c r="P13" i="1"/>
  <c r="R13" i="1"/>
  <c r="S13" i="1"/>
  <c r="O13" i="1"/>
  <c r="P19" i="1"/>
  <c r="B2" i="5"/>
  <c r="B2" i="4"/>
  <c r="B24" i="3"/>
  <c r="B40" i="3"/>
  <c r="B44" i="3"/>
  <c r="E12" i="1"/>
  <c r="H12" i="1"/>
  <c r="J12" i="1"/>
  <c r="S12" i="1"/>
  <c r="I12" i="1"/>
  <c r="U12" i="1"/>
  <c r="V12" i="1"/>
  <c r="Q20" i="1"/>
  <c r="B2" i="7"/>
  <c r="B2" i="6"/>
  <c r="R12" i="1"/>
  <c r="O12" i="1"/>
  <c r="Q12" i="1"/>
  <c r="P12" i="1"/>
  <c r="P22" i="1"/>
  <c r="Q21" i="1"/>
  <c r="B2" i="8"/>
  <c r="B2" i="9"/>
  <c r="P23" i="1"/>
  <c r="B2" i="10"/>
  <c r="P24" i="1"/>
  <c r="B2" i="11"/>
  <c r="P25" i="1"/>
  <c r="B2" i="12"/>
  <c r="P26" i="1"/>
  <c r="B2" i="15"/>
  <c r="B2" i="13"/>
  <c r="B2" i="14"/>
  <c r="Q27" i="1"/>
  <c r="B2" i="16"/>
  <c r="P28" i="1"/>
  <c r="B2" i="17"/>
  <c r="Q29" i="1"/>
  <c r="U29" i="1"/>
  <c r="V29" i="1"/>
  <c r="B2" i="18"/>
  <c r="P30" i="1"/>
  <c r="B2" i="19"/>
  <c r="P31" i="1"/>
  <c r="B2" i="20"/>
  <c r="Q32" i="1"/>
  <c r="B2" i="21"/>
  <c r="P33" i="1"/>
  <c r="B2" i="22"/>
  <c r="U34" i="1"/>
  <c r="V34" i="1"/>
  <c r="P34" i="1"/>
  <c r="B2" i="24"/>
  <c r="Q35" i="1"/>
  <c r="B2" i="25"/>
  <c r="Q36" i="1"/>
  <c r="B2" i="26"/>
  <c r="Q37" i="1"/>
  <c r="B2" i="27"/>
  <c r="Q38" i="1"/>
  <c r="B2" i="28"/>
  <c r="Q39" i="1"/>
  <c r="B2" i="29"/>
  <c r="Q40" i="1"/>
  <c r="B2" i="30"/>
  <c r="O41" i="1"/>
  <c r="B2" i="31"/>
  <c r="O42" i="1"/>
  <c r="B2" i="32"/>
  <c r="P43" i="1"/>
  <c r="B2" i="34"/>
  <c r="U44" i="1"/>
  <c r="V44" i="1"/>
  <c r="P44" i="1"/>
  <c r="B2" i="35"/>
  <c r="P45" i="1"/>
  <c r="B2" i="36"/>
  <c r="P46" i="1"/>
  <c r="B2" i="37"/>
  <c r="P47" i="1"/>
  <c r="B2" i="38"/>
  <c r="P48" i="1"/>
  <c r="B2" i="39"/>
  <c r="P49" i="1"/>
  <c r="B2" i="40"/>
  <c r="Q50" i="1"/>
  <c r="B2" i="41"/>
  <c r="P51" i="1"/>
  <c r="B2" i="42"/>
  <c r="O52" i="1"/>
  <c r="B2" i="43"/>
  <c r="P53" i="1"/>
  <c r="B2" i="44"/>
  <c r="P54" i="1"/>
  <c r="B2" i="45"/>
  <c r="P55" i="1"/>
  <c r="B2" i="46"/>
  <c r="P56" i="1"/>
  <c r="B2" i="47"/>
  <c r="P57" i="1"/>
  <c r="B2" i="48"/>
  <c r="U58" i="1"/>
  <c r="V58" i="1"/>
  <c r="Q58" i="1"/>
  <c r="B2" i="49"/>
  <c r="P59" i="1"/>
  <c r="B2" i="50"/>
  <c r="B2" i="52"/>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serverFill="0" serverNumberFormat="0" serverFont="0" serverFontColor="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<sst xmlns="http://schemas.openxmlformats.org/spreadsheetml/2006/main" count="6163" uniqueCount="267">
  <si>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</si>
  <si>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</si>
  <si>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</si>
  <si>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</si>
  <si>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</si>
  <si>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</si>
  <si>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</si>
  <si>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</si>
  <si>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</si>
  <si>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</si>
  <si>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Accertamenti e verifiche dei tributi locali</t>
  </si>
  <si>
    <t>Accertamenti con adesione dei tributi locali</t>
  </si>
  <si>
    <t>Incentivi economici al personale (produttività e retribuzioni di risultato)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</si>
  <si>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</si>
  <si>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</si>
  <si>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</si>
  <si>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</si>
  <si>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</si>
  <si>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</si>
  <si>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</si>
  <si>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tombe di famiglia</t>
  </si>
  <si>
    <t>Rilascio di patrocini</t>
  </si>
  <si>
    <t>Gestione dei procedimenti di segnalazione e reclamo</t>
  </si>
  <si>
    <t>Gestione della leva</t>
  </si>
  <si>
    <t>Gestione dell'elettorato</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</si>
  <si>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</si>
  <si>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</si>
  <si>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</si>
  <si>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</si>
  <si>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</si>
  <si>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</si>
  <si>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</si>
  <si>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</si>
  <si>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</si>
  <si>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</si>
  <si>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</si>
  <si>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</si>
  <si>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</si>
  <si>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</si>
  <si>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</si>
  <si>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</si>
  <si>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</si>
  <si>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</si>
  <si>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</si>
  <si>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</si>
  <si>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</si>
  <si>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</si>
  <si>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</si>
  <si>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</si>
  <si>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</si>
  <si>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</si>
  <si>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</si>
  <si>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</si>
  <si>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</si>
  <si>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</si>
  <si>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</si>
  <si>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</si>
  <si>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</si>
  <si>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</si>
  <si>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</si>
  <si>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</si>
  <si>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</si>
  <si>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</si>
  <si>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</si>
  <si>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</si>
  <si>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</si>
  <si>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</si>
  <si>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</si>
  <si>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</si>
  <si>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</si>
  <si>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</si>
  <si>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</si>
  <si>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</si>
  <si>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</si>
  <si>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</si>
  <si>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</si>
  <si>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</si>
  <si>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</si>
  <si>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</si>
  <si>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</si>
  <si>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</si>
  <si>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</si>
  <si>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</si>
  <si>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</si>
  <si>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</si>
  <si>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</si>
  <si>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</si>
  <si>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</si>
  <si>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</si>
  <si>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</si>
  <si>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</si>
  <si>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</si>
  <si>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</si>
  <si>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</si>
  <si>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</si>
  <si>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</si>
  <si>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</si>
  <si>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</si>
  <si>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</si>
  <si>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</si>
  <si>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</si>
  <si>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</si>
  <si>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</si>
  <si>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</si>
  <si>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</si>
  <si>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</si>
  <si>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</si>
  <si>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</si>
  <si>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</si>
  <si>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</si>
  <si>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</si>
  <si>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</si>
  <si>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</si>
  <si>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</si>
  <si>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</si>
  <si>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</si>
  <si>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Gestione ordinaria delle entrate di bilancio</t>
  </si>
  <si>
    <t>Gestione ordinaria delle spese di bilancio</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</si>
  <si>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</si>
  <si>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</si>
  <si>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</si>
  <si>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</si>
  <si>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</si>
  <si>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</si>
  <si>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Gestione del diritto allo studio</t>
  </si>
  <si>
    <t>Avvertenza metodologica</t>
  </si>
  <si>
    <t>Le presenti schede sono state predisposte in funzione del documento principale a cui si riferiscono.</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</si>
  <si>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</si>
  <si>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</si>
  <si>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</si>
  <si>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</si>
  <si>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</si>
  <si>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</si>
  <si>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</si>
  <si>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</si>
  <si>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</si>
  <si>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</si>
  <si>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</si>
  <si>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</si>
  <si>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</si>
  <si>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</si>
  <si>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</si>
  <si>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</si>
  <si>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13 - Gestione ordinaria delle entrate di bilancio</t>
  </si>
  <si>
    <t>14 - Gestione ordinaria delle spese di bilancio</t>
  </si>
  <si>
    <t>15 - Accertamenti e verifiche dei tributi locali</t>
  </si>
  <si>
    <t>16 - Accertamenti con adesione dei tributi locali</t>
  </si>
  <si>
    <t>18 - Incentivi economici al personale (produttività e retribuzioni di risultato)</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</si>
  <si>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</si>
  <si>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</si>
  <si>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</si>
  <si>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</si>
  <si>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</si>
  <si>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</si>
  <si>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</si>
  <si>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</si>
  <si>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</si>
  <si>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</si>
  <si>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</si>
  <si>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</si>
  <si>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</si>
  <si>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</si>
  <si>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</si>
  <si>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40 - Gestione dei procedimenti di segnalazione e reclamo</t>
  </si>
  <si>
    <t>41 - Gestione della leva</t>
  </si>
  <si>
    <t>42 - Gestione dell'elettorato</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</si>
  <si>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</si>
  <si>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</si>
  <si>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</si>
  <si>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</si>
  <si>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</si>
  <si>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</si>
  <si>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</si>
  <si>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</si>
  <si>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</si>
  <si>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</si>
  <si>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</si>
  <si>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</si>
  <si>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</si>
  <si>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</si>
  <si>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</si>
  <si>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</si>
  <si>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</si>
  <si>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</si>
  <si>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</si>
  <si>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</si>
  <si>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</si>
  <si>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</si>
  <si>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</si>
  <si>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</si>
  <si>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</si>
  <si>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</si>
  <si>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</si>
  <si>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</si>
  <si>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</si>
  <si>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</si>
  <si>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</si>
  <si>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</si>
  <si>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</si>
  <si>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</si>
  <si>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</si>
  <si>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</si>
  <si>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</si>
  <si>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</si>
  <si>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</si>
  <si>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</si>
  <si>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</si>
  <si>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</si>
  <si>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I due fattori maggiori di rischio corruttivo sono legati alla rilevanza esterna del processo e al suo impatto economico. Si ritiene pertanto necessario adottare ogni misura possibile affinché le commissioni di concorso si adoperino nella massima traspare</t>
  </si>
  <si>
    <t xml:space="preserve">Procedure di V.I. relative ai Siti Rete Natura 2000 delegati in gestione </t>
  </si>
  <si>
    <t>Non si ritiene di dover adottare misure particolari. Si raccomanda di tenere separate la fase istruttoria di verifica delle condizioni di ammissibilità dalla fase autorizzativa a carico di un soggetto diverso.</t>
  </si>
  <si>
    <t xml:space="preserve">49 - Procedure di V.I. relative ai Siti Rete Natura 2000 delegati in gestione </t>
  </si>
  <si>
    <t>Ente di gestione delle aree protette dell'Ossola</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</si>
  <si>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l'amministrazione.</t>
  </si>
  <si>
    <t xml:space="preserve">Questo Ente si è dotato di un protocollo elettronico con cui  vengono profilati i flussi documentali, le segnalazioni, anche quelle anonime o con secretazione del mittente,  sono sempre rintracciabili rendendo evidente eventuali omissioni o fenomeni corruttivi. </t>
  </si>
  <si>
    <t xml:space="preserve">Autorizzazioni al transito con automezzi sulla pista di accesso a Veglia </t>
  </si>
  <si>
    <t xml:space="preserve">51 - Autorizzazioni al transito con automezzi sulla pista di accesso a Veglia </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</si>
  <si>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negli avvisi pubblici vengano chiaramente specificate le mansioni /o attività da svlgere e i criteri di selelzione alla base delle vallutazioni di merito per la selezione dei candidati.</t>
  </si>
  <si>
    <t>Contributi per la realizzazion dei tetti in piode</t>
  </si>
  <si>
    <t xml:space="preserve">Il rischio corruttivo insito in questo processo e nelle varie fasi può essere abbattuto solo se si adoattano criteri oggettivi di corresponsione dei benefici e con procedimenti che siano il più possibile rigidi, dove cioè non ci siano margini di discrezionalità. I criteri di attribuzione sono determinati da apposito regolamente. I processi devo essere avviati sulla abse di un bando pubblico e di apposita modulistrica che non permettono a nessuno di avvalersi di "scorciatoiìe" procedimetali. Ai fini della massima trasparenza, con le dovute cautele relative alla riservatezza dei dati ersonali, dovrà essere data la più ampia pubblicità possibile ai provvedimenti di liquidazione. </t>
  </si>
  <si>
    <t>Le fattispecie in cui si concretizzano questi processi sono le più varie, l'addozione di sistemi informatizzati per la gestione del bilancio diminuiscono di molto il rischio corruttiv.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</si>
  <si>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è molto complicato ipotizzare fattispecie corruttive. In questo contesto possono assumere rilevanza e potrebbero essere segnalate al RPCT solo le variazioni della spesa particolarmente significative rispetto alle previsioni.</t>
  </si>
  <si>
    <t xml:space="preserve">Accertamenti e controlli rispetto alle autorizzazioni rilasciate dagli organismi comopetenti </t>
  </si>
  <si>
    <t>Questo è un caso paradigmatico relativo ai parametri utilizzati per la valutazione del rischio che danno un risultato altissimo quando invece l'esperienza dimostra che è difficile ipotizzare  fenomeni corruttivi, in quanto c'è il controllo reciproco dei dipendneti stessi e risulterebbe evidente ogni ipotesi premiale non in linea con i meccanismi di calcolo. A tal fine pare ovvio che la trasparenza del piano della performance/dellevalutazioni debba essere altamente rigido e non derogabile e, ad ogni passaggio, sia applicata il massimo della trasparenza possibile, anche con qualche inevitabile contraccolpo in tema di riservatezza dei dati personali.</t>
  </si>
  <si>
    <t>Non si registrano pericoli corruttivi anche perché questo ente si è dotato di programmi per la gestione documentale che, unitamente al protocollo elettronico determina la profilatura dei flussi documentali.</t>
  </si>
  <si>
    <t>Per i patrocini gratuiti si ritiene inutile ogni misura anticorruttiva. I patrocini onerosi non sono previsti.</t>
  </si>
  <si>
    <t>Vanno effettuate vendite di beni mobili ed immobili solo se previste in appositi bandi con tutte le regole necessarie o con regolamenti che comunque prevedano un coinvolgimento di diversi soggetti.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</si>
  <si>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gli affidamenti avranno verranno condotti con poco margine di discrezionalità.</t>
  </si>
  <si>
    <t>L'accertamento della corrispondenza tra realizzato ed autorizzato segue due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relativa al possibile coinvolgimento diretto od indiretto degli accertatori: almeno uno di essi non deve avere alcun coinvolgimento dieretto o indoretto con il territorio presso il quale si eseguono le verifiche.</t>
  </si>
  <si>
    <t>Il controllo del territori può essere paragonato alle verifiche sul rispetto delle autorizzazioni edilizie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</si>
  <si>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Non si rirlevano particolari rischi corruttivi. La procedura, inseita nel sistema di gestione ambientale dell'Ente (SGA), è basata sull'art. 26 del  Piano d'area e dal conseguente regolamento (D.C. n.13/2002). Inoltre al fine di garantire la massima trasparenza si dovrà sistematizare la procedura istruttoria tenendola separata da quella autorizzatoria. Risulta inoltre necessario evitare che l'autorizzazione (diritto di accesso) venga percepita dai privati come procedura per ottenere la chiave di sblocco della sbarra di accesso alla pista che è di competenza del Consorzio miglioramento alpe Veglia e non riguarda assolutamente l'ente di gestion delle aree protette dell'Ossola.</t>
  </si>
  <si>
    <t>08 - Contributi per la realizzazion dei tetti in piode</t>
  </si>
  <si>
    <t xml:space="preserve">17 - Accertamenti e controlli rispetto alle autorizzazioni rilasciate dagli organismi comopetenti </t>
  </si>
  <si>
    <t>Pur con i recenti correttivi delle norme che obbligano a fare un piano preliminare e con delle forti limitazione della spesa, questo processo può nascondere una certa pericolosità corruttiva in relazione alle valutazioni di merito che, in via preliminare</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</si>
  <si>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Ente e le indicazioni standardizzate dell’ANAC. </t>
    </r>
  </si>
  <si>
    <t>Sull’assegnazione dei punteggi sul rischio, essendo questo un Ente che non ha avuto al momento alcun episodio corruttivo, si è scelto di mantenere un punteggio standard.</t>
  </si>
  <si>
    <r>
      <t xml:space="preserve">A chi riscontra omissioni, imprecisioni o errori è richiesto di segnalarlo all’indirizzo PEC istituzionale che è: </t>
    </r>
    <r>
      <rPr>
        <i/>
        <sz val="18"/>
        <color theme="1"/>
        <rFont val="Arial"/>
        <family val="2"/>
      </rPr>
      <t>parchi.ossola@cert.ruparoiemonte.it</t>
    </r>
    <r>
      <rPr>
        <i/>
        <sz val="18"/>
        <color rgb="FFFF0000"/>
        <rFont val="Arial"/>
      </rPr>
      <t>, indirizzando apposita nota al Direttore dell'Ente.</t>
    </r>
  </si>
  <si>
    <t>Autorizzazione transito con armi all'interno dei Parchi</t>
  </si>
  <si>
    <t>Se vengono applicate in modo chiaro e trasparente le disposizioni normative e regolamentari, non dovrebbero verificarsi fenomeni corruttivi. AL fine di garantire la massima trasparenza si deve sistematizzare la procedura istruttoria tenendola separata da quella autorizzativa. Per questa fattispecie si deve tenere monitorato il rispetto dei tempi procedimentali.</t>
  </si>
  <si>
    <t>Se vengono applicate in modo chiaro e trasparente le disposizioni normative (Misure di conservazione e Misure sito specifiche obve esistenti) e regolamentari, non dovrebbero verificarsi fenomeni corruttivi. Al fine di garantire la massima trasparenza si deve sistematizzare la procedura istruttoria tenendola separata da quella autorizzativa. Per questa fattispecie si deve tenere monitorato il rispetto dei tempi procedimentali.</t>
  </si>
  <si>
    <t>Rilascio pareri nell'ambito di conferenze dei servizi (CDS) alle quali l'Ente viene invitato ad esprimersi in qualità di autorità ambientale competente.</t>
  </si>
  <si>
    <t>Se vengono applicate in modo chiaro e trasparente le disposizioni normative e regolamentari, non dovrebbero verificarsi fenomeni corruttivi. Al fine di garantire la massima trasparenza si deve supportare l'espressione del parere ufficiale con una istruttoria ambientale interna. Per questa fattispecie si deve tenere monitorato il rispetto dei tempi procedimentali.</t>
  </si>
  <si>
    <t>Attività dello sportello forestale e registrazione imprese forestali</t>
  </si>
  <si>
    <t xml:space="preserve">Non si ritiene di dover adpttare misure particolari </t>
  </si>
  <si>
    <t>Autorizzazioni al taglio e martellata di alberi per richieste di utilizzazione all'interno dei Parchi</t>
  </si>
  <si>
    <t xml:space="preserve">Processo attivato su istanza di privati ai Comuni prorprietari dei boschi che l atrasmettono al Parco per l'istruttoria. Al fine di garantire la massima trasparenza del processo si dovra sistematizzare l'istruttoria di individuazione delle piante da assegnare al taglio (Generalmente l'autorizzazione al taglio degli alberi martellati viene inviata al Comune proprietario del bosco). Inoltre si diovrà provvedere alla stesura di una relazione finale da pubblicare annualmente sul suito dell'Ente in cui dare conto del numero piante e dei metri cubi di legname assegnato al taglio annualmente suddivisi per particella forestale. </t>
  </si>
  <si>
    <t>Il servizio di vigilanza dovrà sempre essere svolto da due agenti al fine di garantire obiettività dei controlli, questa soluzione garantisce anche gli agenti stessi che possono così testimoniare reciprocamente l'integrità dei propri comportamenti. Dovrà inoltre essere garantita la costante rotazione degli agenti in coppia onde evitare l'influenza di comportamenti abitudinari.</t>
  </si>
  <si>
    <t>19 - Autorizzazione transito con armi all'interno dei Parchi</t>
  </si>
  <si>
    <t>20 - Rilascio pareri nell'ambito di conferenze dei servizi (CDS) alle quali l'Ente viene invitato ad esprimersi in qualità di autorità ambientale competente.</t>
  </si>
  <si>
    <t>21 - Attività dello sportello forestale e registrazione imprese forestali</t>
  </si>
  <si>
    <t>22 - Autorizzazioni al taglio e martellata di alberi per richieste di utilizzazione all'interno dei Parchi</t>
  </si>
  <si>
    <t>Se vengono applicate in modo chiaro e trasparente le disposizioni normative e regolamentari, non dovrebbero verificarsi fenomeni corruttivi. AL fine di garantire la massima trasparenza si deve sistematizzare la procedura istruttoria tenendola separata da</t>
  </si>
  <si>
    <t xml:space="preserve">Gestione delle sanzioni amministrative comminate per violazione alle normative vigenti </t>
  </si>
  <si>
    <t>Due sono le direttive per la riduzione del rischio. La prima fa riferimento agli agenti di polizia giudiziaria e di polzia amministrativa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</si>
  <si>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Gestione delle foresterie</t>
  </si>
  <si>
    <t xml:space="preserve">L'assegnazione delle foresterie a collaboratori o ricercatori viene fatta su prenotazione (sulla base di un regolamenyo) per il soccorso alpino, per l'alpigiano nel periodo estivo a Veglia e per l'ex dipendente a A Devero nel periodo invernale vengono sottoscritte apposite convenzioni. Non si ritiene sussista rischio corruttivo. </t>
  </si>
  <si>
    <t xml:space="preserve">Designazione dei rappresentanti dell'ente in comitati, tavoli e/o gruppidi lavroo </t>
  </si>
  <si>
    <t>Gestione delle acque in concessione</t>
  </si>
  <si>
    <t>Al fine di dare la massima traspraenza ai risultati della gestione si deve pubblicare sul sito dell'Ente i risultati della gestione aannuale dei permessi di pesca devono essere pubblicati sul sito istituzionale ed devono essere oggetto di specifica comunicazione nel corso della annuale giornata della trasparenza.</t>
  </si>
  <si>
    <t xml:space="preserve">Gestione delle Guide dei parchi naturali dell'Ossola </t>
  </si>
  <si>
    <t>Non si ritiene necessario aottare misure particolari</t>
  </si>
  <si>
    <t xml:space="preserve">12 - Gestione delle sanzioni amministrative comminate per violazione alle normative vigenti </t>
  </si>
  <si>
    <t xml:space="preserve">32 - Gestione delle Guide dei parchi naturali dell'Ossola </t>
  </si>
  <si>
    <t>43 - Gestione delle foresterie</t>
  </si>
  <si>
    <t>46 - Gestione delle acque in concessione</t>
  </si>
  <si>
    <t xml:space="preserve">39 - Designazione dei rappresentanti dell'ente in comitati, tavoli e/o gruppidi lavroo </t>
  </si>
  <si>
    <t>50 - 0</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</si>
</sst>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
      <sz val="8"/>
      <name val="Calibri"/>
      <family val="2"/>
      <scheme val="minor"/>
    </font>
    <font>
      <i/>
      <sz val="22"/>
      <color theme="1"/>
      <name val="Arial"/>
    </font>
    <font>
      <i/>
      <sz val="18"/>
      <color rgb="FFFF0000"/>
      <name val="Arial"/>
    </font>
    <font>
      <sz val="18"/>
      <color theme="1"/>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rgb="FF000000"/>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14" fillId="0" borderId="0" applyNumberFormat="0" applyFill="0" applyBorder="0" applyAlignment="0" applyProtection="0"/>
  </cellStyleXfs>
  <cellXfs count="119">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29" fillId="6" borderId="4" xfId="1" applyFont="1" applyFill="1" applyBorder="1" applyAlignment="1">
      <alignment horizontal="left" vertical="center" wrapText="1"/>
    </xf>
    <xf numFmtId="2" fontId="0" fillId="0" borderId="0" xfId="0" applyNumberFormat="1" applyAlignment="1">
      <alignment horizontal="center" wrapText="1"/>
    </xf>
    <xf numFmtId="0" fontId="28" fillId="8" borderId="0" xfId="0" applyFont="1" applyFill="1"/>
    <xf numFmtId="2" fontId="27"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8"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2" fontId="32" fillId="0" borderId="0" xfId="0" applyNumberFormat="1" applyFont="1"/>
    <xf numFmtId="0" fontId="0" fillId="0" borderId="0" xfId="0" applyAlignment="1" applyProtection="1">
      <alignment wrapText="1"/>
      <protection locked="0"/>
    </xf>
    <xf numFmtId="0" fontId="36" fillId="0" borderId="0" xfId="0" applyFont="1"/>
    <xf numFmtId="0" fontId="28" fillId="8" borderId="0" xfId="0" applyFont="1" applyFill="1" applyAlignment="1" applyProtection="1">
      <alignment horizontal="left" vertical="center"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35" fillId="6" borderId="30" xfId="0" applyFont="1" applyFill="1" applyBorder="1" applyAlignment="1">
      <alignment horizontal="center" vertical="center" wrapText="1"/>
    </xf>
    <xf numFmtId="0" fontId="35" fillId="6" borderId="31" xfId="0" applyFont="1" applyFill="1" applyBorder="1" applyAlignment="1">
      <alignment horizontal="center" vertical="center" wrapText="1"/>
    </xf>
    <xf numFmtId="0" fontId="35"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34" fillId="0" borderId="0" xfId="0" applyFont="1" applyAlignment="1">
      <alignment horizontal="center" vertical="center" wrapText="1"/>
    </xf>
    <xf numFmtId="0" fontId="20" fillId="0" borderId="0" xfId="0" applyFont="1" applyAlignment="1">
      <alignment horizontal="center" vertical="center"/>
    </xf>
    <xf numFmtId="0" fontId="30"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8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alignment wrapText="1" readingOrder="0"/>
    </dxf>
    <dxf>
      <alignment wrapText="1" readingOrder="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readingOrder="0"/>
    </dxf>
    <dxf>
      <alignment wrapText="1" readingOrder="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28576</xdr:rowOff>
    </xdr:from>
    <xdr:to>
      <xdr:col>6</xdr:col>
      <xdr:colOff>0</xdr:colOff>
      <xdr:row>6</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2 alla deliberazione della Consiglio n. 2 del 31/01/2018</a:t>
          </a:r>
        </a:p>
      </xdr:txBody>
    </xdr:sp>
    <xdr:clientData/>
  </xdr:twoCellAnchor>
  <xdr:twoCellAnchor>
    <xdr:from>
      <xdr:col>7</xdr:col>
      <xdr:colOff>70994</xdr:colOff>
      <xdr:row>17</xdr:row>
      <xdr:rowOff>14200</xdr:rowOff>
    </xdr:from>
    <xdr:to>
      <xdr:col>8</xdr:col>
      <xdr:colOff>986045</xdr:colOff>
      <xdr:row>26</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99732</xdr:colOff>
      <xdr:row>5</xdr:row>
      <xdr:rowOff>171451</xdr:rowOff>
    </xdr:from>
    <xdr:to>
      <xdr:col>5</xdr:col>
      <xdr:colOff>647699</xdr:colOff>
      <xdr:row>10</xdr:row>
      <xdr:rowOff>330200</xdr:rowOff>
    </xdr:to>
    <xdr:sp macro="" textlink="">
      <xdr:nvSpPr>
        <xdr:cNvPr id="5" name="Rettangolo 4"/>
        <xdr:cNvSpPr/>
      </xdr:nvSpPr>
      <xdr:spPr>
        <a:xfrm>
          <a:off x="13422032" y="2139951"/>
          <a:ext cx="2516467" cy="175894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Ivano De Negri" refreshedDate="43448.396730092594" createdVersion="5" refreshedVersion="5" minRefreshableVersion="3" recordCount="53">
  <cacheSource type="worksheet">
    <worksheetSource ref="G11:J64" sheet="Indice Schede"/>
  </cacheSource>
  <cacheFields count="4">
    <cacheField name="Procedimento o sottoprocedimento a rischio" numFmtId="0">
      <sharedItems count="64">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tributi per la realizzazion dei tetti in piode"/>
        <s v="09 - Provvedimenti di pianificazione urbanistica generale"/>
        <s v="10 - Provvedimenti di pianificazione urbanistica attuativa"/>
        <s v="11 - Levata dei protesti "/>
        <s v="12 - Gestione delle sanzioni amministrative comminate per violazione alle normative vigenti "/>
        <s v="13 - Gestione ordinaria delle entrate di bilancio"/>
        <s v="14 - Gestione ordinaria delle spese di bilancio"/>
        <s v="15 - Accertamenti e verifiche dei tributi locali"/>
        <s v="16 - Accertamenti con adesione dei tributi locali"/>
        <s v="17 - Accertamenti e controlli rispetto alle autorizzazioni rilasciate dagli organismi comopetenti "/>
        <s v="18 - Incentivi economici al personale (produttività e retribuzioni di risultato)"/>
        <s v="19 - Autorizzazione transito con armi all'interno dei Parchi"/>
        <s v="20 - Rilascio pareri nell'ambito di conferenze dei servizi (CDS) alle quali l'Ente viene invitato ad esprimersi in qualità di autorità ambientale competente."/>
        <s v="21 - Attività dello sportello forestale e registrazione imprese forestali"/>
        <s v="22 - Autorizzazioni al taglio e martellata di alberi per richieste di utilizzazione all'interno dei Parchi"/>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Guide dei parchi naturali dell'Ossola "/>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in comitati, tavoli e/o gruppidi lavroo "/>
        <s v="40 - Gestione dei procedimenti di segnalazione e reclamo"/>
        <s v="41 - Gestione della leva"/>
        <s v="42 - Gestione dell'elettorato"/>
        <s v="43 - Gestione delle foresterie"/>
        <s v="44 - Gestione del diritto allo studio"/>
        <s v="45 - Vigilanza sulla circolazione e la sosta"/>
        <s v="46 - Gestione delle acque in concessione"/>
        <s v="47 - Affidamenti in house"/>
        <s v="48 - Controlli sull'uso del territorio"/>
        <s v="49 - Procedure di V.I. relative ai Siti Rete Natura 2000 delegati in gestione "/>
        <s v="50 - 0"/>
        <s v="51 - Autorizzazioni al transito con automezzi sulla pista di accesso a Veglia "/>
        <s v=""/>
        <s v="50 - Autorizzazioni a trasnsitare con armi nei parchi" u="1"/>
        <s v="08 - Concessione di sovvenzioni, contributi, sussidi, ausili finanziari, nonché attribuzione di vantaggi economici di qualunque genere " u="1"/>
        <s v="19 - Autorizzazione all’occupazione del suolo pubblico" u="1"/>
        <s v="32 - Gestione delle sepolture e dei loculi" u="1"/>
        <s v="12 - Gestione delle sanzioni per violazione del CDS" u="1"/>
        <s v="22 - Pratiche anagrafiche" u="1"/>
        <s v="20 - Autorizzazioni ex artt. 68 e 69 del TULPS (spettacoli anche viaggianti, pubblici intrattenimenti, feste da ballo, esposizioni, gare)" u="1"/>
        <s v="39 - Designazione dei rappresentanti dell'ente presso enti, società, fondazioni" u="1"/>
        <s v="46 - Gestione del reticolato idrico minore" u="1"/>
        <s v="17 - Accertamenti e controlli sugli abusi edilizi" u="1"/>
        <s v="21 - Permesso di costruire convenzionato" u="1"/>
        <s v="43 - Gestione degli alloggi pubblici" u="1"/>
      </sharedItems>
    </cacheField>
    <cacheField name="Probabilità" numFmtId="2">
      <sharedItems containsMixedTypes="1" containsNumber="1" minValue="1.1666666666666667" maxValue="4" count="19">
        <n v="2.1666666666666665"/>
        <n v="1.1666666666666667"/>
        <n v="2.6666666666666665"/>
        <n v="2.3333333333333335"/>
        <s v="Processo non sottoposto a mappatura e valutazione del rischio"/>
        <n v="1.5"/>
        <n v="1.6666666666666667"/>
        <n v="1.3333333333333333"/>
        <n v="2.5"/>
        <n v="2.8333333333333335"/>
        <n v="2"/>
        <n v="3.3333333333333335"/>
        <n v="1.8333333333333333"/>
        <n v="3.1666666666666665" u="1"/>
        <n v="3.6666666666666665" u="1"/>
        <n v="3" u="1"/>
        <n v="3.8333333333333335" u="1"/>
        <n v="3.5" u="1"/>
        <n v="4" u="1"/>
      </sharedItems>
    </cacheField>
    <cacheField name="Impatto" numFmtId="2">
      <sharedItems containsMixedTypes="1" containsNumber="1" minValue="0.75" maxValue="2.25" count="7">
        <n v="0.75"/>
        <n v="1.25"/>
        <n v="1.5"/>
        <s v=""/>
        <n v="1"/>
        <n v="2.25"/>
        <n v="1.75"/>
      </sharedItems>
    </cacheField>
    <cacheField name="Rischio" numFmtId="2">
      <sharedItems containsMixedTypes="1" containsNumber="1" minValue="0.875" maxValue="7" count="42">
        <n v="1.625"/>
        <n v="1.4583333333333335"/>
        <n v="3.333333333333333"/>
        <n v="2.916666666666667"/>
        <n v="4"/>
        <s v=""/>
        <n v="2.5"/>
        <n v="1.6666666666666667"/>
        <n v="1.3333333333333333"/>
        <n v="3.125"/>
        <n v="2.0833333333333335"/>
        <n v="3.375"/>
        <n v="2.708333333333333"/>
        <n v="1.25"/>
        <n v="0.875"/>
        <n v="3.541666666666667"/>
        <n v="2"/>
        <n v="1.6666666666666665"/>
        <n v="5.8333333333333339"/>
        <n v="1.375"/>
        <n v="1.5"/>
        <n v="1.8333333333333333"/>
        <n v="3.5"/>
        <n v="4.25" u="1"/>
        <n v="4.75" u="1"/>
        <n v="2.333333333333333" u="1"/>
        <n v="2.3333333333333335" u="1"/>
        <n v="5.25" u="1"/>
        <n v="3.7916666666666665" u="1"/>
        <n v="6.7083333333333339" u="1"/>
        <n v="4.791666666666667" u="1"/>
        <n v="3.208333333333333" u="1"/>
        <n v="4.583333333333333" u="1"/>
        <n v="7" u="1"/>
        <n v="3.3333333333333335" u="1"/>
        <n v="4.125" u="1"/>
        <n v="4.375" u="1"/>
        <n v="3.958333333333333" u="1"/>
        <n v="2.1666666666666665" u="1"/>
        <n v="4.166666666666667" u="1"/>
        <n v="2.6666666666666665" u="1"/>
        <n v="3.75"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Ivano De Negri" refreshedDate="43448.419067129631" createdVersion="5" refreshedVersion="5" minRefreshableVersion="3" recordCount="53">
  <cacheSource type="worksheet">
    <worksheetSource ref="U11:V64" sheet="Indice Schede"/>
  </cacheSource>
  <cacheFields count="2">
    <cacheField name="Processo analizzato" numFmtId="0">
      <sharedItems count="64">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
        <s v="08 - Contributi per la realizzazion dei tetti in piode"/>
        <s v="12 - Gestione delle sanzioni amministrative comminate per violazione alle normative vigenti "/>
        <s v="13 - Gestione ordinaria delle entrate di bilancio"/>
        <s v="14 - Gestione ordinaria delle spese di bilancio"/>
        <s v="17 - Accertamenti e controlli rispetto alle autorizzazioni rilasciate dagli organismi comopetenti "/>
        <s v="18 - Incentivi economici al personale (produttività e retribuzioni di risultato)"/>
        <s v="19 - Autorizzazione transito con armi all'interno dei Parchi"/>
        <s v="20 - Rilascio pareri nell'ambito di conferenze dei servizi (CDS) alle quali l'Ente viene invitato ad esprimersi in qualità di autorità ambientale competente."/>
        <s v="21 - Attività dello sportello forestale e registrazione imprese forestali"/>
        <s v="22 - Autorizzazioni al taglio e martellata di alberi per richieste di utilizzazione all'interno dei Parchi"/>
        <s v="30 - Gestione del protocollo"/>
        <s v="31 - Gestione dell'archivio"/>
        <s v="32 - Gestione delle Guide dei parchi naturali dell'Ossola "/>
        <s v="35 - Rilascio di patrocini"/>
        <s v="36 - Gare ad evidenza pubblica di vendita di beni"/>
        <s v="37 - Funzionamento degli organi collegiali"/>
        <s v="38 - Formazione di determinazioni, ordinanze, decreti ed altri atti amministrativi"/>
        <s v="39 - Designazione dei rappresentanti dell'ente in comitati, tavoli e/o gruppidi lavroo "/>
        <s v="40 - Gestione dei procedimenti di segnalazione e reclamo"/>
        <s v="43 - Gestione delle foresterie"/>
        <s v="45 - Vigilanza sulla circolazione e la sosta"/>
        <s v="46 - Gestione delle acque in concessione"/>
        <s v="47 - Affidamenti in house"/>
        <s v="48 - Controlli sull'uso del territorio"/>
        <s v="49 - Procedure di V.I. relative ai Siti Rete Natura 2000 delegati in gestione "/>
        <s v="51 - Autorizzazioni al transito con automezzi sulla pista di accesso a Veglia "/>
        <s v="12 - Gestione delle sanzioni per violazione del CDS" u="1"/>
        <s v="24 - Servizi per minori e famiglie" u="1"/>
        <s v="28 - Servizi di integrazione dei cittadini stranieri" u="1"/>
        <s v="09 - Provvedimenti di pianificazione urbanistica generale" u="1"/>
        <s v="15 - Accertamenti e verifiche dei tributi locali" u="1"/>
        <s v="42 - Gestione dell'elettorato" u="1"/>
        <s v="20 - Autorizzazioni ex artt. 68 e 69 del TULPS (spettacoli anche viaggianti, pubblici intrattenimenti, feste da ballo, esposizioni, gare)" u="1"/>
        <s v="50 - Autorizzazioni a trasnsitare con armi nei parchi" u="1"/>
        <s v="21 - Permesso di costruire convenzionato" u="1"/>
        <s v="08 - Concessione di sovvenzioni, contributi, sussidi, ausili finanziari, nonché attribuzione di vantaggi economici di qualunque genere " u="1"/>
        <s v="32 - Gestione delle sepolture e dei loculi" u="1"/>
        <s v="27 - Servizi per adulti in difficoltà" u="1"/>
        <s v="11 - Levata dei protesti " u="1"/>
        <s v="43 - Gestione degli alloggi pubblici" u="1"/>
        <s v="22 - Pratiche anagrafiche" u="1"/>
        <s v="26 - Servizi per disabili" u="1"/>
        <s v="10 - Provvedimenti di pianificazione urbanistica attuativa" u="1"/>
        <s v="29 - Raccolta e smaltimento rifiuti" u="1"/>
        <s v="39 - Designazione dei rappresentanti dell'ente presso enti, società, fondazioni" u="1"/>
        <s v="46 - Gestione del reticolato idrico minore" u="1"/>
        <s v="41 - Gestione della leva" u="1"/>
        <s v="17 - Accertamenti e controlli sugli abusi edilizi" u="1"/>
        <s v="44 - Gestione del diritto allo studio" u="1"/>
        <s v="07 - Permesso di costruire in aree assoggettate ad autorizzazione paesaggistica" u="1"/>
        <s v="23 - Documenti di identità" u="1"/>
        <s v="33 - Gestione delle tombe di famiglia" u="1"/>
        <s v="46 - Vigilanza sulla circolazione e la sosta" u="1"/>
        <s v="06 - Permesso di costruire" u="1"/>
        <s v="16 - Accertamenti con adesione dei tributi locali" u="1"/>
        <s v="25 - Servizi assistenziali e socio-sanitari per anziani" u="1"/>
        <s v="34 - Organizzazione eventi" u="1"/>
        <s v="19 - Autorizzazione all’occupazione del suolo pubblico" u="1"/>
      </sharedItems>
    </cacheField>
    <cacheField name="Misure per la riduzione del rischio" numFmtId="0">
      <sharedItems count="7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negli avvisi pubblici vengano chiaramente specificate le mansioni /o attività da svlgere e i criteri di selelzione alla base delle vallutazioni di merito per la selezione dei candida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mministrazione."/>
        <s v=""/>
        <s v="Il rischio corruttivo insito in questo processo e nelle varie fasi può essere abbattuto solo se si adoattano criteri oggettivi di corresponsione dei benefici e con procedimenti che siano il più possibile rigidi, dove cioè non ci siano margini di discrezionalità. I criteri di attribuzione sono determinati da apposito regolamente. I processi devo essere avviati sulla abse di un bando pubblico e di apposita modulistrica che non permettono a nessuno di avvalersi di &quot;scorciatoiìe&quot; procedimetali. Ai fini della massima trasparenza, con le dovute cautele relative alla riservatezza dei dati ersonali, dovrà essere data la più ampia pubblicità possibile ai provvedimenti di liquidazione. "/>
        <s v="Due sono le direttive per la riduzione del rischio. La prima fa riferimento agli agenti di polizia giudiziaria e di polzia amministrativa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l'addozione di sistemi informatizzati per la gestione del bilancio diminuiscono di molto il rischio corruttiv.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è molto complicato ipotizzare fattispecie corruttive. In questo contesto possono assumere rilevanza e potrebbero essere segnalate al RPCT solo le variazioni della spesa particolarmente significative rispetto alle previsioni."/>
        <s v="L'accertamento della corrispondenza tra realizzato ed autorizzato segue du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relativa al possibile coinvolgimento diretto od indiretto degli accertatori: almeno uno di essi non deve avere alcun coinvolgimento dieretto o indoretto con il territorio presso il quale si eseguono le verifiche."/>
        <s v="Questo è un caso paradigmatico relativo ai parametri utilizzati per la valutazione del rischio che danno un risultato altissimo quando invece l'esperienza dimostra che è difficile ipotizzare  fenomeni corruttivi, in quanto c'è il controllo reciproco dei dipendneti stessi e risulterebbe evidente ogni ipotesi premiale non in linea con i meccanismi di calcolo. A tal fine pare ovvio che la trasparenza del piano della performance/dellevalutazioni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AL fine di garantire la massima trasparenza si deve sistematizzare la procedura istruttoria tenendola separata da quella autorizzativa. Per questa fattispecie si deve tenere monitorato il rispetto dei tempi procedimentali."/>
        <s v="Se vengono applicate in modo chiaro e trasparente le disposizioni normative e regolamentari, non dovrebbero verificarsi fenomeni corruttivi. Al fine di garantire la massima trasparenza si deve supportare l'espressione del parere ufficiale con una istruttoria ambientale interna. Per questa fattispecie si deve tenere monitorato il rispetto dei tempi procedimentali."/>
        <s v="Non si ritiene di dover adpttare misure particolari "/>
        <s v="Processo attivato su istanza di privati ai Comuni prorprietari dei boschi che l atrasmettono al Parco per l'istruttoria. Al fine di garantire la massima trasparenza del processo si dovra sistematizzare l'istruttoria di individuazione delle piante da assegnare al taglio (Generalmente l'autorizzazione al taglio degli alberi martellati viene inviata al Comune proprietario del bosco). Inoltre si diovrà provvedere alla stesura di una relazione finale da pubblicare annualmente sul suito dell'Ente in cui dare conto del numero piante e dei metri cubi di legname assegnato al taglio annualmente suddivisi per particella forestale. "/>
        <s v="Non si registrano pericoli corruttivi anche perché questo ente si è dotato del protocollo elettronico con profilatura dei flussi."/>
        <s v="Non si registrano pericoli corruttivi anche perché questo ente si è dotato di programmi per la gestione documentale che, unitamente al protocollo elettronico determina la profilatura dei flussi documentali."/>
        <s v="Non si ritiene necessario aottare misure particolari"/>
        <s v="Per i patrocini gratuiti si ritiene inutile ogni misura anticorruttiva. I patrocini onerosi non sono previsti."/>
        <s v="Vanno effettua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Ente si è dotato di un protocollo elettronico con cui  vengono profilati i flussi documentali, le segnalazioni, anche quelle anonime o con secretazione del mittente,  sono sempre rintracciabili rendendo evidente eventuali omissioni o fenomeni corruttivi. "/>
        <s v="L'assegnazione delle foresterie a collaboratori o ricercatori viene fatta su prenotazione (sulla base di un regolamenyo) per il soccorso alpino, per l'alpigiano nel periodo estivo a Veglia e per l'ex dipendente a A Devero nel periodo invernale vengono sottoscritte apposite convenzioni. Non si ritiene sussista rischio corruttivo. "/>
        <s v="Il servizio di vigilanza dovrà sempre essere svolto da due agenti al fine di garantire obiettività dei controlli, questa soluzione garantisce anche gli agenti stessi che possono così testimoniare reciprocamente l'integrità dei propri comportamenti. Dovrà inoltre essere garantita la costante rotazione degli agenti in coppia onde evitare l'influenza di comportamenti abitudinari."/>
        <s v="Al fine di dare la massima traspraenza ai risultati della gestione si deve pubblicare sul sito dell'Ente i risultati della gestione aannuale dei permessi di pesca devono essere pubblicati sul sito istituzionale ed devono essere oggetto di specifica comunicazione nel corso della annuale giornata della trasparenza."/>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gli affidamenti avranno verranno condotti con poco margine di discrezionalità."/>
        <s v="Il controllo del territori può essere paragonato alle verifiche sul rispetto delle autorizzazioni edilizie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Se vengono applicate in modo chiaro e trasparente le disposizioni normative (Misure di conservazione e Misure sito specifiche obve esistenti) e regolamentari, non dovrebbero verificarsi fenomeni corruttivi. Al fine di garantire la massima trasparenza si deve sistematizzare la procedura istruttoria tenendola separata da quella autorizzativa. Per questa fattispecie si deve tenere monitorato il rispetto dei tempi procedimentali."/>
        <s v="Non si rirlevano particolari rischi corruttivi. La procedura, inseita nel sistema di gestione ambientale dell'Ente (SGA), è basata sull'art. 26 del  Piano d'area e dal conseguente regolamento (D.C. n.13/2002). Inoltre al fine di garantire la massima trasparenza si dovrà sistematizare la procedura istruttoria tenendola separata da quella autorizzatoria. Risulta inoltre necessario evitare che l'autorizzazione (diritto di accesso) venga percepita dai privati come procedura per ottenere la chiave di sblocco della sbarra di accesso alla pista che è di competenza del Consorzio miglioramento alpe Veglia e non riguarda assolutamente l'ente di gestion delle aree protette dell'Ossola."/>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u="1"/>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u="1"/>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u="1"/>
        <s v="Le autorizzazioni vanno rilasciate e immediatamente comunicate al Comune di Trasquera (il Sindaco è ressponsabile della sicurezza). Risulta necessario evitare che l'autorizzazione all'accesso venga accomunata alla gestione delle chiavi per  la sbarra che sono di competenza di un consorzio privato. I dipendenti consorzisti non devono svolgere il servizio di controllo autorizzazioni." u="1"/>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u="1"/>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u="1"/>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u="1"/>
        <s v="Il servizio di vigilanza dovrà sempre essere svolto da due agenti al fine di garantire obiettività dei controlli, questa soluzione garantisce anche gli agenti stessi che possono così testimoniare la reciprocamente l'integrità dei propri comportamenti. Dovrà inoltre essere garantitoa la costante rotazione degli agenti in coppia onde evitare l'influenza di comportamenti abitudinari." u="1"/>
        <s v="La leva militare al momento è sospesa, anche se in realtà le liste devono ancora essere compilate. Non esistono fattispecie teoriche di corruzione in questo campo." u="1"/>
        <s v="Vanno previste vendite di beni mobili ed immobili solo se previste in appositi bandi con tutte le regole necessarie o con regolamenti che comunque prevedano un coinvolgimento di diversi soggetti." u="1"/>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u="1"/>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u="1"/>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u="1"/>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Per l'espressione dei pareri, oltre ai documenti di legge presentati per interventi esterni ai perimetri amministrativi dei Parchi si prevede di esperire sopralluogo ogni qualvolta non si ha la conoscenza diretta dei luoghi al fine di evitare che i provvedimenti si risolvano in atti, seppure formalmente corretti, a favore di pratiche discutibili." u="1"/>
        <s v="Non si ritiene di dover adottare misure particolari. Si raccomanda di tenere separate la fase istruttoria di verifica delle condizioni di ammissibilità dalla fase autorizzativa a carico di un soggetto diverso."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u="1"/>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u="1"/>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u="1"/>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u="1"/>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u="1"/>
        <s v="Le graduatorie per l'assegnazione degli alloggi popolari dovranno essere redatte esclusivamente da soggetti terzi rispetto ai dipendenti dell'ufficio. Ci si rivolga prioritariamente alle prestazioni di esperti di comuni e agenzie autonome." u="1"/>
        <s v="Il servizio di vigilanza dovrà sempre essere svolto da due agenti al fine di garantire obiettività dei controlli, questa soluzione garantisce anche gli agenti stessi che possono,  in caso di contestazione, testimoniare per il collega. Dovrà inoltre essere garantitoa la costante rotazione degli agenti in coppia onde evitare l'influenza di comportamenti caratteriali."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u="1"/>
        <s v="Non si registrano pericoli corruttivi anche perché questo ente si è dotato di un manuale di gestione documentale che, unitamente al protocollo elettronico, determina una profilatura dei flussi documentali." u="1"/>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u="1"/>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u="1"/>
        <s v="Se vengono applicate in modo chiaro e trasparente le disposizioni normative e regolamentari, non dovrebbero verificarsi fenomeni corruttivi. Questa fattispecie è comunque una di quelle in cui è rilevante anche il controllo delle entrate relative ai canoni previsti." u="1"/>
        <s v="Quando il segretario esercita questa funzione, lo fa sempre alla presenza di un suo collaboratore che sia in grado in ogni momento di testimoniare dell'integrità dei suoi comportamenti. " u="1"/>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u="1"/>
        <s v="Oltre a quanto indicato nella scheda precedente per quanto riguarda questa fattispecie si ritiene necessario adoattre un apposito regolamento e l'eventuale assegnazione di nuove tombe andrà fatta con apposito procedimento ad evidenza pubblica." u="1"/>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u="1"/>
        <s v="Per l'espressione dei pareri, oltre ai documenti di legge presentati per interventi esterni ai perimetri amministrativi dei Parchi si prevede di esperire sopralluogo ogni qualvolta non si ha la conoscenza diretta dei luoghi al fine di evitare che i provvedimenti si risolvano in atti, seppure formalmente corretti, a favore di pratiche discutibili. Inoltre al fine di garantire la massima trasparenza si dovrà sistematizare la procedura istruttoriaa tenendola separat da quella autorizzatoria." u="1"/>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u="1"/>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3"/>
  </r>
  <r>
    <x v="5"/>
    <x v="4"/>
  </r>
  <r>
    <x v="5"/>
    <x v="4"/>
  </r>
  <r>
    <x v="6"/>
    <x v="5"/>
  </r>
  <r>
    <x v="5"/>
    <x v="4"/>
  </r>
  <r>
    <x v="5"/>
    <x v="4"/>
  </r>
  <r>
    <x v="5"/>
    <x v="4"/>
  </r>
  <r>
    <x v="7"/>
    <x v="6"/>
  </r>
  <r>
    <x v="8"/>
    <x v="7"/>
  </r>
  <r>
    <x v="9"/>
    <x v="8"/>
  </r>
  <r>
    <x v="5"/>
    <x v="4"/>
  </r>
  <r>
    <x v="5"/>
    <x v="4"/>
  </r>
  <r>
    <x v="10"/>
    <x v="9"/>
  </r>
  <r>
    <x v="11"/>
    <x v="10"/>
  </r>
  <r>
    <x v="12"/>
    <x v="11"/>
  </r>
  <r>
    <x v="13"/>
    <x v="12"/>
  </r>
  <r>
    <x v="14"/>
    <x v="13"/>
  </r>
  <r>
    <x v="15"/>
    <x v="14"/>
  </r>
  <r>
    <x v="5"/>
    <x v="4"/>
  </r>
  <r>
    <x v="5"/>
    <x v="4"/>
  </r>
  <r>
    <x v="5"/>
    <x v="4"/>
  </r>
  <r>
    <x v="5"/>
    <x v="4"/>
  </r>
  <r>
    <x v="5"/>
    <x v="4"/>
  </r>
  <r>
    <x v="5"/>
    <x v="4"/>
  </r>
  <r>
    <x v="5"/>
    <x v="4"/>
  </r>
  <r>
    <x v="16"/>
    <x v="15"/>
  </r>
  <r>
    <x v="17"/>
    <x v="16"/>
  </r>
  <r>
    <x v="18"/>
    <x v="17"/>
  </r>
  <r>
    <x v="5"/>
    <x v="4"/>
  </r>
  <r>
    <x v="5"/>
    <x v="4"/>
  </r>
  <r>
    <x v="19"/>
    <x v="18"/>
  </r>
  <r>
    <x v="20"/>
    <x v="19"/>
  </r>
  <r>
    <x v="21"/>
    <x v="20"/>
  </r>
  <r>
    <x v="22"/>
    <x v="20"/>
  </r>
  <r>
    <x v="23"/>
    <x v="21"/>
  </r>
  <r>
    <x v="24"/>
    <x v="22"/>
  </r>
  <r>
    <x v="5"/>
    <x v="4"/>
  </r>
  <r>
    <x v="5"/>
    <x v="4"/>
  </r>
  <r>
    <x v="25"/>
    <x v="23"/>
  </r>
  <r>
    <x v="5"/>
    <x v="4"/>
  </r>
  <r>
    <x v="26"/>
    <x v="24"/>
  </r>
  <r>
    <x v="27"/>
    <x v="25"/>
  </r>
  <r>
    <x v="28"/>
    <x v="26"/>
  </r>
  <r>
    <x v="29"/>
    <x v="27"/>
  </r>
  <r>
    <x v="30"/>
    <x v="28"/>
  </r>
  <r>
    <x v="5"/>
    <x v="4"/>
  </r>
  <r>
    <x v="31"/>
    <x v="29"/>
  </r>
  <r>
    <x v="5"/>
    <x v="4"/>
  </r>
  <r>
    <x v="5"/>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1"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19:E70" firstHeaderRow="0" firstDataRow="0" firstDataCol="4"/>
  <pivotFields count="4">
    <pivotField axis="axisRow" compact="0" outline="0" showAll="0" defaultSubtotal="0">
      <items count="64">
        <item x="51"/>
        <item x="0"/>
        <item x="1"/>
        <item x="2"/>
        <item x="3"/>
        <item x="4"/>
        <item x="5"/>
        <item x="6"/>
        <item m="1" x="53"/>
        <item x="8"/>
        <item x="9"/>
        <item x="10"/>
        <item m="1" x="56"/>
        <item x="12"/>
        <item x="13"/>
        <item x="14"/>
        <item x="15"/>
        <item m="1" x="61"/>
        <item x="17"/>
        <item m="1" x="54"/>
        <item m="1" x="58"/>
        <item m="1" x="62"/>
        <item m="1" x="57"/>
        <item x="22"/>
        <item x="23"/>
        <item x="24"/>
        <item x="25"/>
        <item x="26"/>
        <item x="27"/>
        <item x="28"/>
        <item x="29"/>
        <item x="30"/>
        <item m="1" x="55"/>
        <item x="32"/>
        <item x="33"/>
        <item x="34"/>
        <item x="35"/>
        <item x="36"/>
        <item x="37"/>
        <item m="1" x="59"/>
        <item x="39"/>
        <item x="40"/>
        <item x="41"/>
        <item m="1" x="63"/>
        <item x="43"/>
        <item x="44"/>
        <item m="1" x="60"/>
        <item x="46"/>
        <item x="47"/>
        <item x="48"/>
        <item m="1" x="52"/>
        <item x="7"/>
        <item x="11"/>
        <item x="16"/>
        <item x="18"/>
        <item x="19"/>
        <item x="20"/>
        <item x="21"/>
        <item x="31"/>
        <item x="38"/>
        <item x="42"/>
        <item x="45"/>
        <item x="49"/>
        <item x="50"/>
      </items>
    </pivotField>
    <pivotField axis="axisRow" compact="0" outline="0" showAll="0" defaultSubtotal="0">
      <items count="19">
        <item x="1"/>
        <item x="7"/>
        <item x="6"/>
        <item x="12"/>
        <item x="10"/>
        <item x="0"/>
        <item x="3"/>
        <item x="8"/>
        <item x="2"/>
        <item x="9"/>
        <item m="1" x="15"/>
        <item m="1" x="13"/>
        <item x="11"/>
        <item m="1" x="17"/>
        <item m="1" x="14"/>
        <item m="1" x="16"/>
        <item m="1" x="18"/>
        <item x="4"/>
        <item x="5"/>
      </items>
    </pivotField>
    <pivotField axis="axisRow" compact="0" outline="0" showAll="0" defaultSubtotal="0">
      <items count="7">
        <item x="0"/>
        <item x="4"/>
        <item x="1"/>
        <item x="2"/>
        <item x="6"/>
        <item x="5"/>
        <item x="3"/>
      </items>
    </pivotField>
    <pivotField axis="axisRow" compact="0" outline="0" showAll="0" defaultSubtotal="0">
      <items count="42">
        <item x="14"/>
        <item x="20"/>
        <item x="17"/>
        <item x="7"/>
        <item x="16"/>
        <item m="1" x="38"/>
        <item m="1" x="25"/>
        <item x="6"/>
        <item m="1" x="40"/>
        <item x="3"/>
        <item x="9"/>
        <item m="1" x="31"/>
        <item x="2"/>
        <item m="1" x="34"/>
        <item x="22"/>
        <item x="15"/>
        <item m="1" x="41"/>
        <item m="1" x="28"/>
        <item m="1" x="37"/>
        <item m="1" x="35"/>
        <item m="1" x="39"/>
        <item m="1" x="23"/>
        <item m="1" x="36"/>
        <item m="1" x="32"/>
        <item m="1" x="24"/>
        <item m="1" x="30"/>
        <item m="1" x="27"/>
        <item x="18"/>
        <item m="1" x="29"/>
        <item m="1" x="33"/>
        <item x="5"/>
        <item x="19"/>
        <item x="4"/>
        <item x="8"/>
        <item x="10"/>
        <item x="11"/>
        <item x="21"/>
        <item m="1" x="26"/>
        <item x="1"/>
        <item x="0"/>
        <item x="12"/>
        <item x="13"/>
      </items>
    </pivotField>
  </pivotFields>
  <rowFields count="4">
    <field x="0"/>
    <field x="1"/>
    <field x="2"/>
    <field x="3"/>
  </rowFields>
  <rowItems count="52">
    <i>
      <x/>
      <x v="17"/>
      <x v="6"/>
      <x v="30"/>
    </i>
    <i>
      <x v="1"/>
      <x v="5"/>
      <x/>
      <x v="39"/>
    </i>
    <i>
      <x v="2"/>
      <x/>
      <x v="2"/>
      <x v="38"/>
    </i>
    <i>
      <x v="3"/>
      <x v="8"/>
      <x v="2"/>
      <x v="12"/>
    </i>
    <i>
      <x v="4"/>
      <x v="6"/>
      <x v="2"/>
      <x v="9"/>
    </i>
    <i>
      <x v="5"/>
      <x v="8"/>
      <x v="3"/>
      <x v="32"/>
    </i>
    <i>
      <x v="6"/>
      <x v="17"/>
      <x v="6"/>
      <x v="30"/>
    </i>
    <i>
      <x v="7"/>
      <x v="17"/>
      <x v="6"/>
      <x v="30"/>
    </i>
    <i>
      <x v="9"/>
      <x v="17"/>
      <x v="6"/>
      <x v="30"/>
    </i>
    <i>
      <x v="10"/>
      <x v="17"/>
      <x v="6"/>
      <x v="30"/>
    </i>
    <i>
      <x v="11"/>
      <x v="17"/>
      <x v="6"/>
      <x v="30"/>
    </i>
    <i>
      <x v="13"/>
      <x v="1"/>
      <x v="1"/>
      <x v="33"/>
    </i>
    <i>
      <x v="14"/>
      <x v="7"/>
      <x v="2"/>
      <x v="10"/>
    </i>
    <i>
      <x v="15"/>
      <x v="17"/>
      <x v="6"/>
      <x v="30"/>
    </i>
    <i>
      <x v="16"/>
      <x v="17"/>
      <x v="6"/>
      <x v="30"/>
    </i>
    <i>
      <x v="18"/>
      <x v="18"/>
      <x v="5"/>
      <x v="35"/>
    </i>
    <i>
      <x v="23"/>
      <x v="17"/>
      <x v="6"/>
      <x v="30"/>
    </i>
    <i>
      <x v="24"/>
      <x v="17"/>
      <x v="6"/>
      <x v="30"/>
    </i>
    <i>
      <x v="25"/>
      <x v="17"/>
      <x v="6"/>
      <x v="30"/>
    </i>
    <i>
      <x v="26"/>
      <x v="17"/>
      <x v="6"/>
      <x v="30"/>
    </i>
    <i>
      <x v="27"/>
      <x v="17"/>
      <x v="6"/>
      <x v="30"/>
    </i>
    <i>
      <x v="28"/>
      <x v="17"/>
      <x v="6"/>
      <x v="30"/>
    </i>
    <i>
      <x v="29"/>
      <x v="17"/>
      <x v="6"/>
      <x v="30"/>
    </i>
    <i>
      <x v="30"/>
      <x/>
      <x/>
      <x/>
    </i>
    <i>
      <x v="31"/>
      <x/>
      <x/>
      <x/>
    </i>
    <i>
      <x v="33"/>
      <x v="17"/>
      <x v="6"/>
      <x v="30"/>
    </i>
    <i>
      <x v="34"/>
      <x v="17"/>
      <x v="6"/>
      <x v="30"/>
    </i>
    <i>
      <x v="35"/>
      <x v="7"/>
      <x v="1"/>
      <x v="7"/>
    </i>
    <i>
      <x v="36"/>
      <x v="4"/>
      <x v="1"/>
      <x v="4"/>
    </i>
    <i>
      <x v="37"/>
      <x v="1"/>
      <x v="2"/>
      <x v="2"/>
    </i>
    <i>
      <x v="38"/>
      <x v="1"/>
      <x v="1"/>
      <x v="33"/>
    </i>
    <i>
      <x v="40"/>
      <x v="3"/>
      <x/>
      <x v="31"/>
    </i>
    <i>
      <x v="41"/>
      <x v="17"/>
      <x v="6"/>
      <x v="30"/>
    </i>
    <i>
      <x v="42"/>
      <x v="17"/>
      <x v="6"/>
      <x v="30"/>
    </i>
    <i>
      <x v="44"/>
      <x v="17"/>
      <x v="6"/>
      <x v="30"/>
    </i>
    <i>
      <x v="45"/>
      <x/>
      <x/>
      <x/>
    </i>
    <i>
      <x v="47"/>
      <x v="9"/>
      <x v="2"/>
      <x v="15"/>
    </i>
    <i>
      <x v="48"/>
      <x v="3"/>
      <x v="1"/>
      <x v="36"/>
    </i>
    <i>
      <x v="49"/>
      <x v="6"/>
      <x v="2"/>
      <x v="9"/>
    </i>
    <i>
      <x v="51"/>
      <x v="18"/>
      <x v="1"/>
      <x v="7"/>
    </i>
    <i>
      <x v="52"/>
      <x v="2"/>
      <x v="1"/>
      <x v="3"/>
    </i>
    <i>
      <x v="53"/>
      <x v="2"/>
      <x v="2"/>
      <x v="34"/>
    </i>
    <i>
      <x v="54"/>
      <x v="5"/>
      <x/>
      <x v="39"/>
    </i>
    <i>
      <x v="55"/>
      <x v="5"/>
      <x v="2"/>
      <x v="40"/>
    </i>
    <i>
      <x v="56"/>
      <x v="2"/>
      <x/>
      <x v="41"/>
    </i>
    <i>
      <x v="57"/>
      <x v="5"/>
      <x/>
      <x v="39"/>
    </i>
    <i>
      <x v="58"/>
      <x v="9"/>
      <x v="2"/>
      <x v="15"/>
    </i>
    <i>
      <x v="59"/>
      <x v="12"/>
      <x v="4"/>
      <x v="27"/>
    </i>
    <i>
      <x v="60"/>
      <x v="4"/>
      <x/>
      <x v="1"/>
    </i>
    <i>
      <x v="61"/>
      <x v="7"/>
      <x v="2"/>
      <x v="10"/>
    </i>
    <i>
      <x v="62"/>
      <x v="17"/>
      <x v="6"/>
      <x v="30"/>
    </i>
    <i>
      <x v="63"/>
      <x v="6"/>
      <x v="3"/>
      <x v="14"/>
    </i>
  </rowItems>
  <colItems count="1">
    <i/>
  </colItems>
  <formats count="120">
    <format dxfId="981">
      <pivotArea dataOnly="0" labelOnly="1" outline="0" fieldPosition="0">
        <references count="2">
          <reference field="0" count="1" selected="0">
            <x v="0"/>
          </reference>
          <reference field="1" count="1">
            <x v="17"/>
          </reference>
        </references>
      </pivotArea>
    </format>
    <format dxfId="980">
      <pivotArea dataOnly="0" labelOnly="1" outline="0" fieldPosition="0">
        <references count="2">
          <reference field="0" count="1" selected="0">
            <x v="0"/>
          </reference>
          <reference field="1" count="1">
            <x v="17"/>
          </reference>
        </references>
      </pivotArea>
    </format>
    <format dxfId="979">
      <pivotArea dataOnly="0" labelOnly="1" outline="0" fieldPosition="0">
        <references count="3">
          <reference field="0" count="1" selected="0">
            <x v="0"/>
          </reference>
          <reference field="1" count="1" selected="0">
            <x v="17"/>
          </reference>
          <reference field="2" count="1">
            <x v="6"/>
          </reference>
        </references>
      </pivotArea>
    </format>
    <format dxfId="97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77">
      <pivotArea dataOnly="0" labelOnly="1" outline="0" fieldPosition="0">
        <references count="2">
          <reference field="0" count="1" selected="0">
            <x v="1"/>
          </reference>
          <reference field="1" count="1">
            <x v="7"/>
          </reference>
        </references>
      </pivotArea>
    </format>
    <format dxfId="976">
      <pivotArea dataOnly="0" labelOnly="1" outline="0" fieldPosition="0">
        <references count="2">
          <reference field="0" count="1" selected="0">
            <x v="2"/>
          </reference>
          <reference field="1" count="1">
            <x v="4"/>
          </reference>
        </references>
      </pivotArea>
    </format>
    <format dxfId="975">
      <pivotArea dataOnly="0" labelOnly="1" outline="0" fieldPosition="0">
        <references count="2">
          <reference field="0" count="1" selected="0">
            <x v="3"/>
          </reference>
          <reference field="1" count="1">
            <x v="13"/>
          </reference>
        </references>
      </pivotArea>
    </format>
    <format dxfId="974">
      <pivotArea dataOnly="0" labelOnly="1" outline="0" fieldPosition="0">
        <references count="2">
          <reference field="0" count="1" selected="0">
            <x v="4"/>
          </reference>
          <reference field="1" count="1">
            <x v="6"/>
          </reference>
        </references>
      </pivotArea>
    </format>
    <format dxfId="973">
      <pivotArea dataOnly="0" labelOnly="1" outline="0" fieldPosition="0">
        <references count="2">
          <reference field="0" count="1" selected="0">
            <x v="5"/>
          </reference>
          <reference field="1" count="1">
            <x v="9"/>
          </reference>
        </references>
      </pivotArea>
    </format>
    <format dxfId="972">
      <pivotArea dataOnly="0" labelOnly="1" outline="0" fieldPosition="0">
        <references count="2">
          <reference field="0" count="1" selected="0">
            <x v="6"/>
          </reference>
          <reference field="1" count="1">
            <x v="6"/>
          </reference>
        </references>
      </pivotArea>
    </format>
    <format dxfId="971">
      <pivotArea dataOnly="0" labelOnly="1" outline="0" fieldPosition="0">
        <references count="2">
          <reference field="0" count="1" selected="0">
            <x v="7"/>
          </reference>
          <reference field="1" count="1">
            <x v="10"/>
          </reference>
        </references>
      </pivotArea>
    </format>
    <format dxfId="970">
      <pivotArea dataOnly="0" labelOnly="1" outline="0" fieldPosition="0">
        <references count="2">
          <reference field="0" count="1" selected="0">
            <x v="8"/>
          </reference>
          <reference field="1" count="1">
            <x v="3"/>
          </reference>
        </references>
      </pivotArea>
    </format>
    <format dxfId="969">
      <pivotArea dataOnly="0" labelOnly="1" outline="0" fieldPosition="0">
        <references count="2">
          <reference field="0" count="1" selected="0">
            <x v="9"/>
          </reference>
          <reference field="1" count="1">
            <x v="16"/>
          </reference>
        </references>
      </pivotArea>
    </format>
    <format dxfId="968">
      <pivotArea dataOnly="0" labelOnly="1" outline="0" fieldPosition="0">
        <references count="2">
          <reference field="0" count="1" selected="0">
            <x v="10"/>
          </reference>
          <reference field="1" count="1">
            <x v="15"/>
          </reference>
        </references>
      </pivotArea>
    </format>
    <format dxfId="967">
      <pivotArea dataOnly="0" labelOnly="1" outline="0" fieldPosition="0">
        <references count="2">
          <reference field="0" count="1" selected="0">
            <x v="11"/>
          </reference>
          <reference field="1" count="1">
            <x v="4"/>
          </reference>
        </references>
      </pivotArea>
    </format>
    <format dxfId="966">
      <pivotArea dataOnly="0" labelOnly="1" outline="0" fieldPosition="0">
        <references count="2">
          <reference field="0" count="1" selected="0">
            <x v="12"/>
          </reference>
          <reference field="1" count="1">
            <x v="5"/>
          </reference>
        </references>
      </pivotArea>
    </format>
    <format dxfId="965">
      <pivotArea dataOnly="0" labelOnly="1" outline="0" fieldPosition="0">
        <references count="2">
          <reference field="0" count="1" selected="0">
            <x v="14"/>
          </reference>
          <reference field="1" count="1">
            <x v="12"/>
          </reference>
        </references>
      </pivotArea>
    </format>
    <format dxfId="964">
      <pivotArea dataOnly="0" labelOnly="1" outline="0" fieldPosition="0">
        <references count="2">
          <reference field="0" count="1" selected="0">
            <x v="15"/>
          </reference>
          <reference field="1" count="1">
            <x v="11"/>
          </reference>
        </references>
      </pivotArea>
    </format>
    <format dxfId="963">
      <pivotArea dataOnly="0" labelOnly="1" outline="0" fieldPosition="0">
        <references count="2">
          <reference field="0" count="1" selected="0">
            <x v="16"/>
          </reference>
          <reference field="1" count="1">
            <x v="15"/>
          </reference>
        </references>
      </pivotArea>
    </format>
    <format dxfId="962">
      <pivotArea dataOnly="0" labelOnly="1" outline="0" fieldPosition="0">
        <references count="2">
          <reference field="0" count="1" selected="0">
            <x v="17"/>
          </reference>
          <reference field="1" count="1">
            <x v="8"/>
          </reference>
        </references>
      </pivotArea>
    </format>
    <format dxfId="961">
      <pivotArea dataOnly="0" labelOnly="1" outline="0" fieldPosition="0">
        <references count="2">
          <reference field="0" count="1" selected="0">
            <x v="18"/>
          </reference>
          <reference field="1" count="1">
            <x v="3"/>
          </reference>
        </references>
      </pivotArea>
    </format>
    <format dxfId="960">
      <pivotArea dataOnly="0" labelOnly="1" outline="0" fieldPosition="0">
        <references count="2">
          <reference field="0" count="1" selected="0">
            <x v="19"/>
          </reference>
          <reference field="1" count="1">
            <x v="5"/>
          </reference>
        </references>
      </pivotArea>
    </format>
    <format dxfId="959">
      <pivotArea dataOnly="0" labelOnly="1" outline="0" fieldPosition="0">
        <references count="2">
          <reference field="0" count="1" selected="0">
            <x v="20"/>
          </reference>
          <reference field="1" count="1">
            <x v="9"/>
          </reference>
        </references>
      </pivotArea>
    </format>
    <format dxfId="958">
      <pivotArea dataOnly="0" labelOnly="1" outline="0" fieldPosition="0">
        <references count="2">
          <reference field="0" count="1" selected="0">
            <x v="21"/>
          </reference>
          <reference field="1" count="1">
            <x v="12"/>
          </reference>
        </references>
      </pivotArea>
    </format>
    <format dxfId="957">
      <pivotArea dataOnly="0" labelOnly="1" outline="0" fieldPosition="0">
        <references count="2">
          <reference field="0" count="1" selected="0">
            <x v="22"/>
          </reference>
          <reference field="1" count="1">
            <x v="5"/>
          </reference>
        </references>
      </pivotArea>
    </format>
    <format dxfId="956">
      <pivotArea dataOnly="0" labelOnly="1" outline="0" fieldPosition="0">
        <references count="2">
          <reference field="0" count="1" selected="0">
            <x v="23"/>
          </reference>
          <reference field="1" count="1">
            <x v="4"/>
          </reference>
        </references>
      </pivotArea>
    </format>
    <format dxfId="955">
      <pivotArea dataOnly="0" labelOnly="1" outline="0" fieldPosition="0">
        <references count="2">
          <reference field="0" count="1" selected="0">
            <x v="24"/>
          </reference>
          <reference field="1" count="1">
            <x v="13"/>
          </reference>
        </references>
      </pivotArea>
    </format>
    <format dxfId="954">
      <pivotArea dataOnly="0" labelOnly="1" outline="0" fieldPosition="0">
        <references count="2">
          <reference field="0" count="1" selected="0">
            <x v="29"/>
          </reference>
          <reference field="1" count="1">
            <x v="14"/>
          </reference>
        </references>
      </pivotArea>
    </format>
    <format dxfId="953">
      <pivotArea dataOnly="0" labelOnly="1" outline="0" fieldPosition="0">
        <references count="2">
          <reference field="0" count="1" selected="0">
            <x v="30"/>
          </reference>
          <reference field="1" count="1">
            <x v="0"/>
          </reference>
        </references>
      </pivotArea>
    </format>
    <format dxfId="952">
      <pivotArea dataOnly="0" labelOnly="1" outline="0" fieldPosition="0">
        <references count="2">
          <reference field="0" count="1" selected="0">
            <x v="32"/>
          </reference>
          <reference field="1" count="1">
            <x v="5"/>
          </reference>
        </references>
      </pivotArea>
    </format>
    <format dxfId="951">
      <pivotArea dataOnly="0" labelOnly="1" outline="0" fieldPosition="0">
        <references count="2">
          <reference field="0" count="1" selected="0">
            <x v="33"/>
          </reference>
          <reference field="1" count="1">
            <x v="7"/>
          </reference>
        </references>
      </pivotArea>
    </format>
    <format dxfId="950">
      <pivotArea dataOnly="0" labelOnly="1" outline="0" fieldPosition="0">
        <references count="2">
          <reference field="0" count="1" selected="0">
            <x v="34"/>
          </reference>
          <reference field="1" count="1">
            <x v="10"/>
          </reference>
        </references>
      </pivotArea>
    </format>
    <format dxfId="949">
      <pivotArea dataOnly="0" labelOnly="1" outline="0" fieldPosition="0">
        <references count="2">
          <reference field="0" count="1" selected="0">
            <x v="35"/>
          </reference>
          <reference field="1" count="1">
            <x v="8"/>
          </reference>
        </references>
      </pivotArea>
    </format>
    <format dxfId="948">
      <pivotArea dataOnly="0" labelOnly="1" outline="0" fieldPosition="0">
        <references count="2">
          <reference field="0" count="1" selected="0">
            <x v="36"/>
          </reference>
          <reference field="1" count="1">
            <x v="7"/>
          </reference>
        </references>
      </pivotArea>
    </format>
    <format dxfId="947">
      <pivotArea dataOnly="0" labelOnly="1" outline="0" fieldPosition="0">
        <references count="2">
          <reference field="0" count="1" selected="0">
            <x v="37"/>
          </reference>
          <reference field="1" count="1">
            <x v="1"/>
          </reference>
        </references>
      </pivotArea>
    </format>
    <format dxfId="946">
      <pivotArea dataOnly="0" labelOnly="1" outline="0" fieldPosition="0">
        <references count="2">
          <reference field="0" count="1" selected="0">
            <x v="39"/>
          </reference>
          <reference field="1" count="1">
            <x v="12"/>
          </reference>
        </references>
      </pivotArea>
    </format>
    <format dxfId="945">
      <pivotArea dataOnly="0" labelOnly="1" outline="0" fieldPosition="0">
        <references count="2">
          <reference field="0" count="1" selected="0">
            <x v="40"/>
          </reference>
          <reference field="1" count="1">
            <x v="3"/>
          </reference>
        </references>
      </pivotArea>
    </format>
    <format dxfId="944">
      <pivotArea dataOnly="0" labelOnly="1" outline="0" fieldPosition="0">
        <references count="2">
          <reference field="0" count="1" selected="0">
            <x v="41"/>
          </reference>
          <reference field="1" count="1">
            <x v="0"/>
          </reference>
        </references>
      </pivotArea>
    </format>
    <format dxfId="943">
      <pivotArea dataOnly="0" labelOnly="1" outline="0" fieldPosition="0">
        <references count="2">
          <reference field="0" count="1" selected="0">
            <x v="42"/>
          </reference>
          <reference field="1" count="1">
            <x v="4"/>
          </reference>
        </references>
      </pivotArea>
    </format>
    <format dxfId="942">
      <pivotArea dataOnly="0" labelOnly="1" outline="0" fieldPosition="0">
        <references count="2">
          <reference field="0" count="1" selected="0">
            <x v="43"/>
          </reference>
          <reference field="1" count="1">
            <x v="8"/>
          </reference>
        </references>
      </pivotArea>
    </format>
    <format dxfId="941">
      <pivotArea dataOnly="0" labelOnly="1" outline="0" fieldPosition="0">
        <references count="2">
          <reference field="0" count="1" selected="0">
            <x v="45"/>
          </reference>
          <reference field="1" count="1">
            <x v="2"/>
          </reference>
        </references>
      </pivotArea>
    </format>
    <format dxfId="940">
      <pivotArea dataOnly="0" labelOnly="1" outline="0" fieldPosition="0">
        <references count="2">
          <reference field="0" count="1" selected="0">
            <x v="46"/>
          </reference>
          <reference field="1" count="1">
            <x v="7"/>
          </reference>
        </references>
      </pivotArea>
    </format>
    <format dxfId="939">
      <pivotArea dataOnly="0" labelOnly="1" outline="0" fieldPosition="0">
        <references count="2">
          <reference field="0" count="1" selected="0">
            <x v="47"/>
          </reference>
          <reference field="1" count="1">
            <x v="11"/>
          </reference>
        </references>
      </pivotArea>
    </format>
    <format dxfId="938">
      <pivotArea dataOnly="0" labelOnly="1" outline="0" fieldPosition="0">
        <references count="2">
          <reference field="0" count="1" selected="0">
            <x v="48"/>
          </reference>
          <reference field="1" count="1">
            <x v="10"/>
          </reference>
        </references>
      </pivotArea>
    </format>
    <format dxfId="937">
      <pivotArea dataOnly="0" labelOnly="1" outline="0" fieldPosition="0">
        <references count="3">
          <reference field="0" count="1" selected="0">
            <x v="1"/>
          </reference>
          <reference field="1" count="1" selected="0">
            <x v="7"/>
          </reference>
          <reference field="2" count="1">
            <x v="3"/>
          </reference>
        </references>
      </pivotArea>
    </format>
    <format dxfId="936">
      <pivotArea dataOnly="0" labelOnly="1" outline="0" fieldPosition="0">
        <references count="3">
          <reference field="0" count="1" selected="0">
            <x v="2"/>
          </reference>
          <reference field="1" count="1" selected="0">
            <x v="4"/>
          </reference>
          <reference field="2" count="1">
            <x v="2"/>
          </reference>
        </references>
      </pivotArea>
    </format>
    <format dxfId="935">
      <pivotArea dataOnly="0" labelOnly="1" outline="0" fieldPosition="0">
        <references count="3">
          <reference field="0" count="1" selected="0">
            <x v="3"/>
          </reference>
          <reference field="1" count="1" selected="0">
            <x v="13"/>
          </reference>
          <reference field="2" count="1">
            <x v="3"/>
          </reference>
        </references>
      </pivotArea>
    </format>
    <format dxfId="934">
      <pivotArea dataOnly="0" labelOnly="1" outline="0" fieldPosition="0">
        <references count="3">
          <reference field="0" count="1" selected="0">
            <x v="4"/>
          </reference>
          <reference field="1" count="1" selected="0">
            <x v="6"/>
          </reference>
          <reference field="2" count="1">
            <x v="2"/>
          </reference>
        </references>
      </pivotArea>
    </format>
    <format dxfId="933">
      <pivotArea dataOnly="0" labelOnly="1" outline="0" fieldPosition="0">
        <references count="3">
          <reference field="0" count="1" selected="0">
            <x v="5"/>
          </reference>
          <reference field="1" count="1" selected="0">
            <x v="9"/>
          </reference>
          <reference field="2" count="1">
            <x v="3"/>
          </reference>
        </references>
      </pivotArea>
    </format>
    <format dxfId="932">
      <pivotArea dataOnly="0" labelOnly="1" outline="0" fieldPosition="0">
        <references count="3">
          <reference field="0" count="1" selected="0">
            <x v="6"/>
          </reference>
          <reference field="1" count="1" selected="0">
            <x v="6"/>
          </reference>
          <reference field="2" count="1">
            <x v="2"/>
          </reference>
        </references>
      </pivotArea>
    </format>
    <format dxfId="931">
      <pivotArea dataOnly="0" labelOnly="1" outline="0" fieldPosition="0">
        <references count="3">
          <reference field="0" count="1" selected="0">
            <x v="8"/>
          </reference>
          <reference field="1" count="1" selected="0">
            <x v="3"/>
          </reference>
          <reference field="2" count="1">
            <x v="3"/>
          </reference>
        </references>
      </pivotArea>
    </format>
    <format dxfId="930">
      <pivotArea dataOnly="0" labelOnly="1" outline="0" fieldPosition="0">
        <references count="3">
          <reference field="0" count="1" selected="0">
            <x v="9"/>
          </reference>
          <reference field="1" count="1" selected="0">
            <x v="16"/>
          </reference>
          <reference field="2" count="1">
            <x v="4"/>
          </reference>
        </references>
      </pivotArea>
    </format>
    <format dxfId="929">
      <pivotArea dataOnly="0" labelOnly="1" outline="0" fieldPosition="0">
        <references count="3">
          <reference field="0" count="1" selected="0">
            <x v="13"/>
          </reference>
          <reference field="1" count="1" selected="0">
            <x v="5"/>
          </reference>
          <reference field="2" count="1">
            <x v="1"/>
          </reference>
        </references>
      </pivotArea>
    </format>
    <format dxfId="928">
      <pivotArea dataOnly="0" labelOnly="1" outline="0" fieldPosition="0">
        <references count="3">
          <reference field="0" count="1" selected="0">
            <x v="15"/>
          </reference>
          <reference field="1" count="1" selected="0">
            <x v="11"/>
          </reference>
          <reference field="2" count="1">
            <x v="2"/>
          </reference>
        </references>
      </pivotArea>
    </format>
    <format dxfId="927">
      <pivotArea dataOnly="0" labelOnly="1" outline="0" fieldPosition="0">
        <references count="3">
          <reference field="0" count="1" selected="0">
            <x v="17"/>
          </reference>
          <reference field="1" count="1" selected="0">
            <x v="8"/>
          </reference>
          <reference field="2" count="1">
            <x v="1"/>
          </reference>
        </references>
      </pivotArea>
    </format>
    <format dxfId="926">
      <pivotArea dataOnly="0" labelOnly="1" outline="0" fieldPosition="0">
        <references count="3">
          <reference field="0" count="1" selected="0">
            <x v="18"/>
          </reference>
          <reference field="1" count="1" selected="0">
            <x v="3"/>
          </reference>
          <reference field="2" count="1">
            <x v="5"/>
          </reference>
        </references>
      </pivotArea>
    </format>
    <format dxfId="925">
      <pivotArea dataOnly="0" labelOnly="1" outline="0" fieldPosition="0">
        <references count="3">
          <reference field="0" count="1" selected="0">
            <x v="19"/>
          </reference>
          <reference field="1" count="1" selected="0">
            <x v="5"/>
          </reference>
          <reference field="2" count="1">
            <x v="1"/>
          </reference>
        </references>
      </pivotArea>
    </format>
    <format dxfId="924">
      <pivotArea dataOnly="0" labelOnly="1" outline="0" fieldPosition="0">
        <references count="3">
          <reference field="0" count="1" selected="0">
            <x v="20"/>
          </reference>
          <reference field="1" count="1" selected="0">
            <x v="9"/>
          </reference>
          <reference field="2" count="1">
            <x v="2"/>
          </reference>
        </references>
      </pivotArea>
    </format>
    <format dxfId="923">
      <pivotArea dataOnly="0" labelOnly="1" outline="0" fieldPosition="0">
        <references count="3">
          <reference field="0" count="1" selected="0">
            <x v="22"/>
          </reference>
          <reference field="1" count="1" selected="0">
            <x v="5"/>
          </reference>
          <reference field="2" count="1">
            <x v="1"/>
          </reference>
        </references>
      </pivotArea>
    </format>
    <format dxfId="922">
      <pivotArea dataOnly="0" labelOnly="1" outline="0" fieldPosition="0">
        <references count="3">
          <reference field="0" count="1" selected="0">
            <x v="24"/>
          </reference>
          <reference field="1" count="1" selected="0">
            <x v="13"/>
          </reference>
          <reference field="2" count="1">
            <x v="2"/>
          </reference>
        </references>
      </pivotArea>
    </format>
    <format dxfId="921">
      <pivotArea dataOnly="0" labelOnly="1" outline="0" fieldPosition="0">
        <references count="3">
          <reference field="0" count="1" selected="0">
            <x v="30"/>
          </reference>
          <reference field="1" count="1" selected="0">
            <x v="0"/>
          </reference>
          <reference field="2" count="1">
            <x v="0"/>
          </reference>
        </references>
      </pivotArea>
    </format>
    <format dxfId="920">
      <pivotArea dataOnly="0" labelOnly="1" outline="0" fieldPosition="0">
        <references count="3">
          <reference field="0" count="1" selected="0">
            <x v="32"/>
          </reference>
          <reference field="1" count="1" selected="0">
            <x v="5"/>
          </reference>
          <reference field="2" count="1">
            <x v="1"/>
          </reference>
        </references>
      </pivotArea>
    </format>
    <format dxfId="919">
      <pivotArea dataOnly="0" labelOnly="1" outline="0" fieldPosition="0">
        <references count="3">
          <reference field="0" count="1" selected="0">
            <x v="33"/>
          </reference>
          <reference field="1" count="1" selected="0">
            <x v="7"/>
          </reference>
          <reference field="2" count="1">
            <x v="2"/>
          </reference>
        </references>
      </pivotArea>
    </format>
    <format dxfId="918">
      <pivotArea dataOnly="0" labelOnly="1" outline="0" fieldPosition="0">
        <references count="3">
          <reference field="0" count="1" selected="0">
            <x v="37"/>
          </reference>
          <reference field="1" count="1" selected="0">
            <x v="1"/>
          </reference>
          <reference field="2" count="1">
            <x v="4"/>
          </reference>
        </references>
      </pivotArea>
    </format>
    <format dxfId="917">
      <pivotArea dataOnly="0" labelOnly="1" outline="0" fieldPosition="0">
        <references count="3">
          <reference field="0" count="1" selected="0">
            <x v="38"/>
          </reference>
          <reference field="1" count="1" selected="0">
            <x v="1"/>
          </reference>
          <reference field="2" count="1">
            <x v="2"/>
          </reference>
        </references>
      </pivotArea>
    </format>
    <format dxfId="916">
      <pivotArea dataOnly="0" labelOnly="1" outline="0" fieldPosition="0">
        <references count="3">
          <reference field="0" count="1" selected="0">
            <x v="39"/>
          </reference>
          <reference field="1" count="1" selected="0">
            <x v="12"/>
          </reference>
          <reference field="2" count="1">
            <x v="4"/>
          </reference>
        </references>
      </pivotArea>
    </format>
    <format dxfId="915">
      <pivotArea dataOnly="0" labelOnly="1" outline="0" fieldPosition="0">
        <references count="3">
          <reference field="0" count="1" selected="0">
            <x v="41"/>
          </reference>
          <reference field="1" count="1" selected="0">
            <x v="0"/>
          </reference>
          <reference field="2" count="1">
            <x v="0"/>
          </reference>
        </references>
      </pivotArea>
    </format>
    <format dxfId="914">
      <pivotArea dataOnly="0" labelOnly="1" outline="0" fieldPosition="0">
        <references count="3">
          <reference field="0" count="1" selected="0">
            <x v="44"/>
          </reference>
          <reference field="1" count="1" selected="0">
            <x v="8"/>
          </reference>
          <reference field="2" count="1">
            <x v="2"/>
          </reference>
        </references>
      </pivotArea>
    </format>
    <format dxfId="913">
      <pivotArea dataOnly="0" labelOnly="1" outline="0" fieldPosition="0">
        <references count="3">
          <reference field="0" count="1" selected="0">
            <x v="45"/>
          </reference>
          <reference field="1" count="1" selected="0">
            <x v="2"/>
          </reference>
          <reference field="2" count="1">
            <x v="1"/>
          </reference>
        </references>
      </pivotArea>
    </format>
    <format dxfId="912">
      <pivotArea dataOnly="0" labelOnly="1" outline="0" fieldPosition="0">
        <references count="3">
          <reference field="0" count="1" selected="0">
            <x v="46"/>
          </reference>
          <reference field="1" count="1" selected="0">
            <x v="7"/>
          </reference>
          <reference field="2" count="1">
            <x v="2"/>
          </reference>
        </references>
      </pivotArea>
    </format>
    <format dxfId="911">
      <pivotArea dataOnly="0" labelOnly="1" outline="0" fieldPosition="0">
        <references count="3">
          <reference field="0" count="1" selected="0">
            <x v="47"/>
          </reference>
          <reference field="1" count="1" selected="0">
            <x v="11"/>
          </reference>
          <reference field="2" count="1">
            <x v="3"/>
          </reference>
        </references>
      </pivotArea>
    </format>
    <format dxfId="910">
      <pivotArea dataOnly="0" labelOnly="1" outline="0" fieldPosition="0">
        <references count="3">
          <reference field="0" count="1" selected="0">
            <x v="48"/>
          </reference>
          <reference field="1" count="1" selected="0">
            <x v="10"/>
          </reference>
          <reference field="2" count="1">
            <x v="2"/>
          </reference>
        </references>
      </pivotArea>
    </format>
    <format dxfId="90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90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90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90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90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90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90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90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90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90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9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9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9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9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9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9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9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9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9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9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8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8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8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8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8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8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8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8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8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8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7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7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7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7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7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7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7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7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7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7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86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86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86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86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86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86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86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86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37" firstHeaderRow="0" firstDataRow="0" firstDataCol="2"/>
  <pivotFields count="2">
    <pivotField axis="axisRow" compact="0" outline="0" showAll="0" defaultSubtotal="0">
      <items count="64">
        <item x="5"/>
        <item x="0"/>
        <item x="1"/>
        <item x="2"/>
        <item x="3"/>
        <item x="4"/>
        <item m="1" x="59"/>
        <item m="1" x="55"/>
        <item m="1" x="41"/>
        <item m="1" x="35"/>
        <item m="1" x="48"/>
        <item m="1" x="44"/>
        <item m="1" x="32"/>
        <item x="8"/>
        <item x="9"/>
        <item m="1" x="36"/>
        <item m="1" x="60"/>
        <item m="1" x="53"/>
        <item x="11"/>
        <item m="1" x="63"/>
        <item m="1" x="38"/>
        <item m="1" x="40"/>
        <item m="1" x="46"/>
        <item m="1" x="56"/>
        <item m="1" x="33"/>
        <item m="1" x="61"/>
        <item m="1" x="47"/>
        <item m="1" x="43"/>
        <item m="1" x="34"/>
        <item m="1" x="49"/>
        <item x="16"/>
        <item x="17"/>
        <item m="1" x="42"/>
        <item m="1" x="57"/>
        <item m="1" x="62"/>
        <item x="19"/>
        <item x="20"/>
        <item x="21"/>
        <item x="22"/>
        <item m="1" x="50"/>
        <item x="24"/>
        <item m="1" x="52"/>
        <item m="1" x="37"/>
        <item m="1" x="45"/>
        <item m="1" x="54"/>
        <item x="26"/>
        <item m="1" x="58"/>
        <item x="28"/>
        <item x="29"/>
        <item m="1" x="51"/>
        <item x="30"/>
        <item m="1" x="39"/>
        <item x="31"/>
        <item x="6"/>
        <item x="10"/>
        <item x="12"/>
        <item x="13"/>
        <item x="14"/>
        <item x="15"/>
        <item x="7"/>
        <item x="18"/>
        <item x="25"/>
        <item x="27"/>
        <item x="23"/>
      </items>
    </pivotField>
    <pivotField axis="axisRow" compact="0" outline="0" showAll="0" defaultSubtotal="0">
      <items count="72">
        <item x="4"/>
        <item m="1" x="43"/>
        <item m="1" x="41"/>
        <item m="1" x="64"/>
        <item n="I due fattori maggiori di rischio corruttivo sono legati alla rilevanza esterna del processo e al suo impatto economico. Si ritiene pertanto necessario adottare ogni misura possibile affinché le commissioni di concorso si adoperino nella massima traspare" x="0"/>
        <item m="1" x="42"/>
        <item m="1" x="61"/>
        <item m="1" x="69"/>
        <item m="1" x="30"/>
        <item m="1" x="35"/>
        <item m="1" x="68"/>
        <item m="1" x="53"/>
        <item m="1" x="39"/>
        <item m="1" x="50"/>
        <item m="1" x="44"/>
        <item m="1" x="60"/>
        <item m="1" x="37"/>
        <item m="1" x="33"/>
        <item m="1" x="36"/>
        <item m="1" x="56"/>
        <item n="Le recenti novità che obbligano al ricorso al mercato elettronico e alla limitazione solo a detreminate forniture di meccanismi semplificati di gara, sembrerebbero aver ridotto molto il rischio corruttivo. Risulta però necessaria, anche a campione, una p" m="1" x="55"/>
        <item m="1" x="54"/>
        <item m="1" x="49"/>
        <item x="15"/>
        <item m="1" x="59"/>
        <item x="20"/>
        <item m="1" x="65"/>
        <item m="1" x="71"/>
        <item m="1" x="52"/>
        <item m="1" x="58"/>
        <item m="1" x="31"/>
        <item m="1" x="63"/>
        <item m="1" x="66"/>
        <item m="1" x="46"/>
        <item m="1" x="51"/>
        <item m="1" x="45"/>
        <item x="1"/>
        <item m="1" x="32"/>
        <item m="1" x="62"/>
        <item m="1" x="70"/>
        <item x="21"/>
        <item m="1" x="40"/>
        <item m="1" x="47"/>
        <item m="1" x="48"/>
        <item x="3"/>
        <item x="22"/>
        <item m="1" x="57"/>
        <item m="1" x="34"/>
        <item n="Pur con i recenti correttivi delle norme che obbligano a fare un piano preliminare e con delle forti limitazione della spesa, questo processo può nascondere una certa pericolosità corruttiva in relazione alle valutazioni di merito che, in via preliminare" x="2"/>
        <item x="5"/>
        <item x="7"/>
        <item x="8"/>
        <item x="9"/>
        <item x="10"/>
        <item x="16"/>
        <item x="18"/>
        <item x="19"/>
        <item m="1" x="38"/>
        <item x="26"/>
        <item x="27"/>
        <item m="1" x="67"/>
        <item x="29"/>
        <item n="Se vengono applicate in modo chiaro e trasparente le disposizioni normative e regolamentari, non dovrebbero verificarsi fenomeni corruttivi. AL fine di garantire la massima trasparenza si deve sistematizzare la procedura istruttoria tenendola separata da" x="11"/>
        <item x="12"/>
        <item x="13"/>
        <item x="14"/>
        <item x="24"/>
        <item x="28"/>
        <item x="6"/>
        <item x="17"/>
        <item x="23"/>
        <item x="25"/>
      </items>
    </pivotField>
  </pivotFields>
  <rowFields count="2">
    <field x="0"/>
    <field x="1"/>
  </rowFields>
  <rowItems count="32">
    <i>
      <x/>
      <x/>
    </i>
    <i>
      <x v="1"/>
      <x v="4"/>
    </i>
    <i>
      <x v="2"/>
      <x v="36"/>
    </i>
    <i>
      <x v="3"/>
      <x v="48"/>
    </i>
    <i>
      <x v="4"/>
      <x v="44"/>
    </i>
    <i>
      <x v="5"/>
      <x v="44"/>
    </i>
    <i>
      <x v="13"/>
      <x v="50"/>
    </i>
    <i>
      <x v="14"/>
      <x v="51"/>
    </i>
    <i>
      <x v="18"/>
      <x v="53"/>
    </i>
    <i>
      <x v="30"/>
      <x v="23"/>
    </i>
    <i>
      <x v="31"/>
      <x v="54"/>
    </i>
    <i>
      <x v="35"/>
      <x v="55"/>
    </i>
    <i>
      <x v="36"/>
      <x v="56"/>
    </i>
    <i>
      <x v="37"/>
      <x v="25"/>
    </i>
    <i>
      <x v="38"/>
      <x v="25"/>
    </i>
    <i>
      <x v="40"/>
      <x v="45"/>
    </i>
    <i>
      <x v="45"/>
      <x v="66"/>
    </i>
    <i>
      <x v="47"/>
      <x v="58"/>
    </i>
    <i>
      <x v="48"/>
      <x v="59"/>
    </i>
    <i>
      <x v="50"/>
      <x v="67"/>
    </i>
    <i>
      <x v="52"/>
      <x v="61"/>
    </i>
    <i>
      <x v="53"/>
      <x v="49"/>
    </i>
    <i>
      <x v="54"/>
      <x v="52"/>
    </i>
    <i>
      <x v="55"/>
      <x v="62"/>
    </i>
    <i>
      <x v="56"/>
      <x v="63"/>
    </i>
    <i>
      <x v="57"/>
      <x v="64"/>
    </i>
    <i>
      <x v="58"/>
      <x v="65"/>
    </i>
    <i>
      <x v="59"/>
      <x v="68"/>
    </i>
    <i>
      <x v="60"/>
      <x v="69"/>
    </i>
    <i>
      <x v="61"/>
      <x v="70"/>
    </i>
    <i>
      <x v="62"/>
      <x v="71"/>
    </i>
    <i>
      <x v="63"/>
      <x v="40"/>
    </i>
  </rowItems>
  <colItems count="1">
    <i/>
  </colItems>
  <formats count="431">
    <format dxfId="861">
      <pivotArea dataOnly="0" labelOnly="1" outline="0" fieldPosition="0">
        <references count="2">
          <reference field="0" count="1" selected="0">
            <x v="0"/>
          </reference>
          <reference field="1" count="0"/>
        </references>
      </pivotArea>
    </format>
    <format dxfId="860">
      <pivotArea dataOnly="0" labelOnly="1" outline="0" fieldPosition="0">
        <references count="1">
          <reference field="0" count="1">
            <x v="0"/>
          </reference>
        </references>
      </pivotArea>
    </format>
    <format dxfId="859">
      <pivotArea dataOnly="0" labelOnly="1" outline="0" fieldPosition="0">
        <references count="1">
          <reference field="0" count="1">
            <x v="1"/>
          </reference>
        </references>
      </pivotArea>
    </format>
    <format dxfId="858">
      <pivotArea dataOnly="0" labelOnly="1" outline="0" fieldPosition="0">
        <references count="1">
          <reference field="0" count="1">
            <x v="2"/>
          </reference>
        </references>
      </pivotArea>
    </format>
    <format dxfId="857">
      <pivotArea dataOnly="0" labelOnly="1" outline="0" fieldPosition="0">
        <references count="1">
          <reference field="0" count="1">
            <x v="3"/>
          </reference>
        </references>
      </pivotArea>
    </format>
    <format dxfId="856">
      <pivotArea dataOnly="0" labelOnly="1" outline="0" fieldPosition="0">
        <references count="1">
          <reference field="0" count="1">
            <x v="4"/>
          </reference>
        </references>
      </pivotArea>
    </format>
    <format dxfId="855">
      <pivotArea dataOnly="0" labelOnly="1" outline="0" fieldPosition="0">
        <references count="1">
          <reference field="0" count="1">
            <x v="5"/>
          </reference>
        </references>
      </pivotArea>
    </format>
    <format dxfId="854">
      <pivotArea dataOnly="0" labelOnly="1" outline="0" fieldPosition="0">
        <references count="1">
          <reference field="0" count="1">
            <x v="6"/>
          </reference>
        </references>
      </pivotArea>
    </format>
    <format dxfId="853">
      <pivotArea dataOnly="0" labelOnly="1" outline="0" fieldPosition="0">
        <references count="1">
          <reference field="0" count="1">
            <x v="7"/>
          </reference>
        </references>
      </pivotArea>
    </format>
    <format dxfId="852">
      <pivotArea dataOnly="0" labelOnly="1" outline="0" fieldPosition="0">
        <references count="1">
          <reference field="0" count="1">
            <x v="8"/>
          </reference>
        </references>
      </pivotArea>
    </format>
    <format dxfId="851">
      <pivotArea dataOnly="0" labelOnly="1" outline="0" fieldPosition="0">
        <references count="1">
          <reference field="0" count="1">
            <x v="9"/>
          </reference>
        </references>
      </pivotArea>
    </format>
    <format dxfId="850">
      <pivotArea dataOnly="0" labelOnly="1" outline="0" fieldPosition="0">
        <references count="1">
          <reference field="0" count="1">
            <x v="10"/>
          </reference>
        </references>
      </pivotArea>
    </format>
    <format dxfId="849">
      <pivotArea dataOnly="0" labelOnly="1" outline="0" fieldPosition="0">
        <references count="1">
          <reference field="0" count="1">
            <x v="11"/>
          </reference>
        </references>
      </pivotArea>
    </format>
    <format dxfId="848">
      <pivotArea dataOnly="0" labelOnly="1" outline="0" fieldPosition="0">
        <references count="1">
          <reference field="0" count="1">
            <x v="12"/>
          </reference>
        </references>
      </pivotArea>
    </format>
    <format dxfId="847">
      <pivotArea dataOnly="0" labelOnly="1" outline="0" fieldPosition="0">
        <references count="1">
          <reference field="0" count="1">
            <x v="13"/>
          </reference>
        </references>
      </pivotArea>
    </format>
    <format dxfId="846">
      <pivotArea dataOnly="0" labelOnly="1" outline="0" fieldPosition="0">
        <references count="1">
          <reference field="0" count="1">
            <x v="14"/>
          </reference>
        </references>
      </pivotArea>
    </format>
    <format dxfId="845">
      <pivotArea dataOnly="0" labelOnly="1" outline="0" fieldPosition="0">
        <references count="1">
          <reference field="0" count="1">
            <x v="15"/>
          </reference>
        </references>
      </pivotArea>
    </format>
    <format dxfId="844">
      <pivotArea dataOnly="0" labelOnly="1" outline="0" fieldPosition="0">
        <references count="1">
          <reference field="0" count="1">
            <x v="16"/>
          </reference>
        </references>
      </pivotArea>
    </format>
    <format dxfId="843">
      <pivotArea dataOnly="0" labelOnly="1" outline="0" fieldPosition="0">
        <references count="1">
          <reference field="0" count="1">
            <x v="17"/>
          </reference>
        </references>
      </pivotArea>
    </format>
    <format dxfId="842">
      <pivotArea dataOnly="0" labelOnly="1" outline="0" fieldPosition="0">
        <references count="1">
          <reference field="0" count="1">
            <x v="18"/>
          </reference>
        </references>
      </pivotArea>
    </format>
    <format dxfId="841">
      <pivotArea dataOnly="0" labelOnly="1" outline="0" fieldPosition="0">
        <references count="1">
          <reference field="0" count="1">
            <x v="19"/>
          </reference>
        </references>
      </pivotArea>
    </format>
    <format dxfId="840">
      <pivotArea dataOnly="0" labelOnly="1" outline="0" fieldPosition="0">
        <references count="1">
          <reference field="0" count="1">
            <x v="20"/>
          </reference>
        </references>
      </pivotArea>
    </format>
    <format dxfId="839">
      <pivotArea dataOnly="0" labelOnly="1" outline="0" fieldPosition="0">
        <references count="1">
          <reference field="0" count="1">
            <x v="21"/>
          </reference>
        </references>
      </pivotArea>
    </format>
    <format dxfId="838">
      <pivotArea dataOnly="0" labelOnly="1" outline="0" fieldPosition="0">
        <references count="1">
          <reference field="0" count="1">
            <x v="22"/>
          </reference>
        </references>
      </pivotArea>
    </format>
    <format dxfId="837">
      <pivotArea dataOnly="0" labelOnly="1" outline="0" fieldPosition="0">
        <references count="1">
          <reference field="0" count="1">
            <x v="23"/>
          </reference>
        </references>
      </pivotArea>
    </format>
    <format dxfId="836">
      <pivotArea dataOnly="0" labelOnly="1" outline="0" fieldPosition="0">
        <references count="1">
          <reference field="0" count="1">
            <x v="24"/>
          </reference>
        </references>
      </pivotArea>
    </format>
    <format dxfId="835">
      <pivotArea dataOnly="0" labelOnly="1" outline="0" fieldPosition="0">
        <references count="1">
          <reference field="0" count="1">
            <x v="25"/>
          </reference>
        </references>
      </pivotArea>
    </format>
    <format dxfId="834">
      <pivotArea dataOnly="0" labelOnly="1" outline="0" fieldPosition="0">
        <references count="1">
          <reference field="0" count="1">
            <x v="26"/>
          </reference>
        </references>
      </pivotArea>
    </format>
    <format dxfId="833">
      <pivotArea dataOnly="0" labelOnly="1" outline="0" fieldPosition="0">
        <references count="1">
          <reference field="0" count="1">
            <x v="27"/>
          </reference>
        </references>
      </pivotArea>
    </format>
    <format dxfId="832">
      <pivotArea dataOnly="0" labelOnly="1" outline="0" fieldPosition="0">
        <references count="1">
          <reference field="0" count="1">
            <x v="28"/>
          </reference>
        </references>
      </pivotArea>
    </format>
    <format dxfId="831">
      <pivotArea dataOnly="0" labelOnly="1" outline="0" fieldPosition="0">
        <references count="1">
          <reference field="0" count="1">
            <x v="29"/>
          </reference>
        </references>
      </pivotArea>
    </format>
    <format dxfId="830">
      <pivotArea dataOnly="0" labelOnly="1" outline="0" fieldPosition="0">
        <references count="1">
          <reference field="0" count="1">
            <x v="30"/>
          </reference>
        </references>
      </pivotArea>
    </format>
    <format dxfId="829">
      <pivotArea dataOnly="0" labelOnly="1" outline="0" fieldPosition="0">
        <references count="1">
          <reference field="0" count="1">
            <x v="31"/>
          </reference>
        </references>
      </pivotArea>
    </format>
    <format dxfId="828">
      <pivotArea dataOnly="0" labelOnly="1" outline="0" fieldPosition="0">
        <references count="1">
          <reference field="0" count="1">
            <x v="32"/>
          </reference>
        </references>
      </pivotArea>
    </format>
    <format dxfId="827">
      <pivotArea dataOnly="0" labelOnly="1" outline="0" fieldPosition="0">
        <references count="1">
          <reference field="0" count="1">
            <x v="33"/>
          </reference>
        </references>
      </pivotArea>
    </format>
    <format dxfId="826">
      <pivotArea dataOnly="0" labelOnly="1" outline="0" fieldPosition="0">
        <references count="1">
          <reference field="0" count="1">
            <x v="34"/>
          </reference>
        </references>
      </pivotArea>
    </format>
    <format dxfId="825">
      <pivotArea dataOnly="0" labelOnly="1" outline="0" fieldPosition="0">
        <references count="1">
          <reference field="0" count="1">
            <x v="35"/>
          </reference>
        </references>
      </pivotArea>
    </format>
    <format dxfId="824">
      <pivotArea dataOnly="0" labelOnly="1" outline="0" fieldPosition="0">
        <references count="1">
          <reference field="0" count="1">
            <x v="36"/>
          </reference>
        </references>
      </pivotArea>
    </format>
    <format dxfId="823">
      <pivotArea dataOnly="0" labelOnly="1" outline="0" fieldPosition="0">
        <references count="1">
          <reference field="0" count="1">
            <x v="37"/>
          </reference>
        </references>
      </pivotArea>
    </format>
    <format dxfId="822">
      <pivotArea dataOnly="0" labelOnly="1" outline="0" fieldPosition="0">
        <references count="1">
          <reference field="0" count="1">
            <x v="38"/>
          </reference>
        </references>
      </pivotArea>
    </format>
    <format dxfId="821">
      <pivotArea dataOnly="0" labelOnly="1" outline="0" fieldPosition="0">
        <references count="1">
          <reference field="0" count="1">
            <x v="39"/>
          </reference>
        </references>
      </pivotArea>
    </format>
    <format dxfId="820">
      <pivotArea dataOnly="0" labelOnly="1" outline="0" fieldPosition="0">
        <references count="1">
          <reference field="0" count="1">
            <x v="40"/>
          </reference>
        </references>
      </pivotArea>
    </format>
    <format dxfId="819">
      <pivotArea dataOnly="0" labelOnly="1" outline="0" fieldPosition="0">
        <references count="1">
          <reference field="0" count="1">
            <x v="41"/>
          </reference>
        </references>
      </pivotArea>
    </format>
    <format dxfId="818">
      <pivotArea dataOnly="0" labelOnly="1" outline="0" fieldPosition="0">
        <references count="1">
          <reference field="0" count="1">
            <x v="42"/>
          </reference>
        </references>
      </pivotArea>
    </format>
    <format dxfId="817">
      <pivotArea dataOnly="0" labelOnly="1" outline="0" fieldPosition="0">
        <references count="1">
          <reference field="0" count="1">
            <x v="43"/>
          </reference>
        </references>
      </pivotArea>
    </format>
    <format dxfId="816">
      <pivotArea dataOnly="0" labelOnly="1" outline="0" fieldPosition="0">
        <references count="1">
          <reference field="0" count="1">
            <x v="44"/>
          </reference>
        </references>
      </pivotArea>
    </format>
    <format dxfId="815">
      <pivotArea dataOnly="0" labelOnly="1" outline="0" fieldPosition="0">
        <references count="1">
          <reference field="0" count="1">
            <x v="45"/>
          </reference>
        </references>
      </pivotArea>
    </format>
    <format dxfId="814">
      <pivotArea dataOnly="0" labelOnly="1" outline="0" fieldPosition="0">
        <references count="1">
          <reference field="0" count="1">
            <x v="46"/>
          </reference>
        </references>
      </pivotArea>
    </format>
    <format dxfId="813">
      <pivotArea dataOnly="0" labelOnly="1" outline="0" fieldPosition="0">
        <references count="1">
          <reference field="0" count="1">
            <x v="47"/>
          </reference>
        </references>
      </pivotArea>
    </format>
    <format dxfId="812">
      <pivotArea dataOnly="0" labelOnly="1" outline="0" fieldPosition="0">
        <references count="1">
          <reference field="0" count="1">
            <x v="48"/>
          </reference>
        </references>
      </pivotArea>
    </format>
    <format dxfId="811">
      <pivotArea dataOnly="0" labelOnly="1" outline="0" fieldPosition="0">
        <references count="1">
          <reference field="0" count="1">
            <x v="0"/>
          </reference>
        </references>
      </pivotArea>
    </format>
    <format dxfId="810">
      <pivotArea dataOnly="0" labelOnly="1" outline="0" fieldPosition="0">
        <references count="1">
          <reference field="0" count="1">
            <x v="1"/>
          </reference>
        </references>
      </pivotArea>
    </format>
    <format dxfId="809">
      <pivotArea dataOnly="0" labelOnly="1" outline="0" fieldPosition="0">
        <references count="1">
          <reference field="0" count="1">
            <x v="2"/>
          </reference>
        </references>
      </pivotArea>
    </format>
    <format dxfId="808">
      <pivotArea dataOnly="0" labelOnly="1" outline="0" fieldPosition="0">
        <references count="1">
          <reference field="0" count="1">
            <x v="3"/>
          </reference>
        </references>
      </pivotArea>
    </format>
    <format dxfId="807">
      <pivotArea dataOnly="0" labelOnly="1" outline="0" fieldPosition="0">
        <references count="1">
          <reference field="0" count="1">
            <x v="4"/>
          </reference>
        </references>
      </pivotArea>
    </format>
    <format dxfId="806">
      <pivotArea dataOnly="0" labelOnly="1" outline="0" fieldPosition="0">
        <references count="1">
          <reference field="0" count="1">
            <x v="5"/>
          </reference>
        </references>
      </pivotArea>
    </format>
    <format dxfId="805">
      <pivotArea dataOnly="0" labelOnly="1" outline="0" fieldPosition="0">
        <references count="1">
          <reference field="0" count="1">
            <x v="6"/>
          </reference>
        </references>
      </pivotArea>
    </format>
    <format dxfId="804">
      <pivotArea dataOnly="0" labelOnly="1" outline="0" fieldPosition="0">
        <references count="1">
          <reference field="0" count="1">
            <x v="7"/>
          </reference>
        </references>
      </pivotArea>
    </format>
    <format dxfId="803">
      <pivotArea dataOnly="0" labelOnly="1" outline="0" fieldPosition="0">
        <references count="1">
          <reference field="0" count="1">
            <x v="8"/>
          </reference>
        </references>
      </pivotArea>
    </format>
    <format dxfId="802">
      <pivotArea dataOnly="0" labelOnly="1" outline="0" fieldPosition="0">
        <references count="1">
          <reference field="0" count="1">
            <x v="9"/>
          </reference>
        </references>
      </pivotArea>
    </format>
    <format dxfId="801">
      <pivotArea dataOnly="0" labelOnly="1" outline="0" fieldPosition="0">
        <references count="1">
          <reference field="0" count="1">
            <x v="10"/>
          </reference>
        </references>
      </pivotArea>
    </format>
    <format dxfId="800">
      <pivotArea dataOnly="0" labelOnly="1" outline="0" fieldPosition="0">
        <references count="1">
          <reference field="0" count="1">
            <x v="11"/>
          </reference>
        </references>
      </pivotArea>
    </format>
    <format dxfId="799">
      <pivotArea dataOnly="0" labelOnly="1" outline="0" fieldPosition="0">
        <references count="1">
          <reference field="0" count="1">
            <x v="12"/>
          </reference>
        </references>
      </pivotArea>
    </format>
    <format dxfId="798">
      <pivotArea dataOnly="0" labelOnly="1" outline="0" fieldPosition="0">
        <references count="1">
          <reference field="0" count="1">
            <x v="13"/>
          </reference>
        </references>
      </pivotArea>
    </format>
    <format dxfId="797">
      <pivotArea dataOnly="0" labelOnly="1" outline="0" fieldPosition="0">
        <references count="1">
          <reference field="0" count="1">
            <x v="14"/>
          </reference>
        </references>
      </pivotArea>
    </format>
    <format dxfId="796">
      <pivotArea dataOnly="0" labelOnly="1" outline="0" fieldPosition="0">
        <references count="1">
          <reference field="0" count="1">
            <x v="15"/>
          </reference>
        </references>
      </pivotArea>
    </format>
    <format dxfId="795">
      <pivotArea dataOnly="0" labelOnly="1" outline="0" fieldPosition="0">
        <references count="1">
          <reference field="0" count="1">
            <x v="16"/>
          </reference>
        </references>
      </pivotArea>
    </format>
    <format dxfId="794">
      <pivotArea dataOnly="0" labelOnly="1" outline="0" fieldPosition="0">
        <references count="1">
          <reference field="0" count="1">
            <x v="17"/>
          </reference>
        </references>
      </pivotArea>
    </format>
    <format dxfId="793">
      <pivotArea dataOnly="0" labelOnly="1" outline="0" fieldPosition="0">
        <references count="1">
          <reference field="0" count="1">
            <x v="18"/>
          </reference>
        </references>
      </pivotArea>
    </format>
    <format dxfId="792">
      <pivotArea dataOnly="0" labelOnly="1" outline="0" fieldPosition="0">
        <references count="1">
          <reference field="0" count="1">
            <x v="19"/>
          </reference>
        </references>
      </pivotArea>
    </format>
    <format dxfId="791">
      <pivotArea dataOnly="0" labelOnly="1" outline="0" fieldPosition="0">
        <references count="1">
          <reference field="0" count="1">
            <x v="20"/>
          </reference>
        </references>
      </pivotArea>
    </format>
    <format dxfId="790">
      <pivotArea dataOnly="0" labelOnly="1" outline="0" fieldPosition="0">
        <references count="1">
          <reference field="0" count="1">
            <x v="21"/>
          </reference>
        </references>
      </pivotArea>
    </format>
    <format dxfId="789">
      <pivotArea dataOnly="0" labelOnly="1" outline="0" fieldPosition="0">
        <references count="1">
          <reference field="0" count="1">
            <x v="22"/>
          </reference>
        </references>
      </pivotArea>
    </format>
    <format dxfId="788">
      <pivotArea dataOnly="0" labelOnly="1" outline="0" fieldPosition="0">
        <references count="1">
          <reference field="0" count="1">
            <x v="23"/>
          </reference>
        </references>
      </pivotArea>
    </format>
    <format dxfId="787">
      <pivotArea dataOnly="0" labelOnly="1" outline="0" fieldPosition="0">
        <references count="1">
          <reference field="0" count="1">
            <x v="24"/>
          </reference>
        </references>
      </pivotArea>
    </format>
    <format dxfId="786">
      <pivotArea dataOnly="0" labelOnly="1" outline="0" fieldPosition="0">
        <references count="1">
          <reference field="0" count="1">
            <x v="25"/>
          </reference>
        </references>
      </pivotArea>
    </format>
    <format dxfId="785">
      <pivotArea dataOnly="0" labelOnly="1" outline="0" fieldPosition="0">
        <references count="1">
          <reference field="0" count="1">
            <x v="26"/>
          </reference>
        </references>
      </pivotArea>
    </format>
    <format dxfId="784">
      <pivotArea dataOnly="0" labelOnly="1" outline="0" fieldPosition="0">
        <references count="1">
          <reference field="0" count="1">
            <x v="27"/>
          </reference>
        </references>
      </pivotArea>
    </format>
    <format dxfId="783">
      <pivotArea dataOnly="0" labelOnly="1" outline="0" fieldPosition="0">
        <references count="1">
          <reference field="0" count="1">
            <x v="28"/>
          </reference>
        </references>
      </pivotArea>
    </format>
    <format dxfId="782">
      <pivotArea dataOnly="0" labelOnly="1" outline="0" fieldPosition="0">
        <references count="1">
          <reference field="0" count="1">
            <x v="29"/>
          </reference>
        </references>
      </pivotArea>
    </format>
    <format dxfId="781">
      <pivotArea dataOnly="0" labelOnly="1" outline="0" fieldPosition="0">
        <references count="1">
          <reference field="0" count="1">
            <x v="30"/>
          </reference>
        </references>
      </pivotArea>
    </format>
    <format dxfId="780">
      <pivotArea dataOnly="0" labelOnly="1" outline="0" fieldPosition="0">
        <references count="1">
          <reference field="0" count="1">
            <x v="31"/>
          </reference>
        </references>
      </pivotArea>
    </format>
    <format dxfId="779">
      <pivotArea dataOnly="0" labelOnly="1" outline="0" fieldPosition="0">
        <references count="1">
          <reference field="0" count="1">
            <x v="32"/>
          </reference>
        </references>
      </pivotArea>
    </format>
    <format dxfId="778">
      <pivotArea dataOnly="0" labelOnly="1" outline="0" fieldPosition="0">
        <references count="1">
          <reference field="0" count="1">
            <x v="33"/>
          </reference>
        </references>
      </pivotArea>
    </format>
    <format dxfId="777">
      <pivotArea dataOnly="0" labelOnly="1" outline="0" fieldPosition="0">
        <references count="1">
          <reference field="0" count="1">
            <x v="34"/>
          </reference>
        </references>
      </pivotArea>
    </format>
    <format dxfId="776">
      <pivotArea dataOnly="0" labelOnly="1" outline="0" fieldPosition="0">
        <references count="1">
          <reference field="0" count="1">
            <x v="35"/>
          </reference>
        </references>
      </pivotArea>
    </format>
    <format dxfId="775">
      <pivotArea dataOnly="0" labelOnly="1" outline="0" fieldPosition="0">
        <references count="1">
          <reference field="0" count="1">
            <x v="36"/>
          </reference>
        </references>
      </pivotArea>
    </format>
    <format dxfId="774">
      <pivotArea dataOnly="0" labelOnly="1" outline="0" fieldPosition="0">
        <references count="1">
          <reference field="0" count="1">
            <x v="37"/>
          </reference>
        </references>
      </pivotArea>
    </format>
    <format dxfId="773">
      <pivotArea dataOnly="0" labelOnly="1" outline="0" fieldPosition="0">
        <references count="1">
          <reference field="0" count="1">
            <x v="38"/>
          </reference>
        </references>
      </pivotArea>
    </format>
    <format dxfId="772">
      <pivotArea dataOnly="0" labelOnly="1" outline="0" fieldPosition="0">
        <references count="1">
          <reference field="0" count="1">
            <x v="39"/>
          </reference>
        </references>
      </pivotArea>
    </format>
    <format dxfId="771">
      <pivotArea dataOnly="0" labelOnly="1" outline="0" fieldPosition="0">
        <references count="1">
          <reference field="0" count="1">
            <x v="40"/>
          </reference>
        </references>
      </pivotArea>
    </format>
    <format dxfId="770">
      <pivotArea dataOnly="0" labelOnly="1" outline="0" fieldPosition="0">
        <references count="1">
          <reference field="0" count="1">
            <x v="41"/>
          </reference>
        </references>
      </pivotArea>
    </format>
    <format dxfId="769">
      <pivotArea dataOnly="0" labelOnly="1" outline="0" fieldPosition="0">
        <references count="1">
          <reference field="0" count="1">
            <x v="42"/>
          </reference>
        </references>
      </pivotArea>
    </format>
    <format dxfId="768">
      <pivotArea dataOnly="0" labelOnly="1" outline="0" fieldPosition="0">
        <references count="1">
          <reference field="0" count="1">
            <x v="43"/>
          </reference>
        </references>
      </pivotArea>
    </format>
    <format dxfId="767">
      <pivotArea dataOnly="0" labelOnly="1" outline="0" fieldPosition="0">
        <references count="1">
          <reference field="0" count="1">
            <x v="44"/>
          </reference>
        </references>
      </pivotArea>
    </format>
    <format dxfId="766">
      <pivotArea dataOnly="0" labelOnly="1" outline="0" fieldPosition="0">
        <references count="1">
          <reference field="0" count="1">
            <x v="45"/>
          </reference>
        </references>
      </pivotArea>
    </format>
    <format dxfId="765">
      <pivotArea dataOnly="0" labelOnly="1" outline="0" fieldPosition="0">
        <references count="1">
          <reference field="0" count="1">
            <x v="46"/>
          </reference>
        </references>
      </pivotArea>
    </format>
    <format dxfId="764">
      <pivotArea dataOnly="0" labelOnly="1" outline="0" fieldPosition="0">
        <references count="1">
          <reference field="0" count="1">
            <x v="47"/>
          </reference>
        </references>
      </pivotArea>
    </format>
    <format dxfId="763">
      <pivotArea dataOnly="0" labelOnly="1" outline="0" fieldPosition="0">
        <references count="1">
          <reference field="0" count="1">
            <x v="48"/>
          </reference>
        </references>
      </pivotArea>
    </format>
    <format dxfId="762">
      <pivotArea dataOnly="0" labelOnly="1" outline="0" fieldPosition="0">
        <references count="1">
          <reference field="0" count="1">
            <x v="0"/>
          </reference>
        </references>
      </pivotArea>
    </format>
    <format dxfId="761">
      <pivotArea dataOnly="0" labelOnly="1" outline="0" fieldPosition="0">
        <references count="1">
          <reference field="0" count="1">
            <x v="1"/>
          </reference>
        </references>
      </pivotArea>
    </format>
    <format dxfId="760">
      <pivotArea dataOnly="0" labelOnly="1" outline="0" fieldPosition="0">
        <references count="1">
          <reference field="0" count="1">
            <x v="2"/>
          </reference>
        </references>
      </pivotArea>
    </format>
    <format dxfId="759">
      <pivotArea dataOnly="0" labelOnly="1" outline="0" fieldPosition="0">
        <references count="1">
          <reference field="0" count="1">
            <x v="3"/>
          </reference>
        </references>
      </pivotArea>
    </format>
    <format dxfId="758">
      <pivotArea dataOnly="0" labelOnly="1" outline="0" fieldPosition="0">
        <references count="1">
          <reference field="0" count="1">
            <x v="4"/>
          </reference>
        </references>
      </pivotArea>
    </format>
    <format dxfId="757">
      <pivotArea dataOnly="0" labelOnly="1" outline="0" fieldPosition="0">
        <references count="1">
          <reference field="0" count="1">
            <x v="5"/>
          </reference>
        </references>
      </pivotArea>
    </format>
    <format dxfId="756">
      <pivotArea dataOnly="0" labelOnly="1" outline="0" fieldPosition="0">
        <references count="1">
          <reference field="0" count="1">
            <x v="6"/>
          </reference>
        </references>
      </pivotArea>
    </format>
    <format dxfId="755">
      <pivotArea dataOnly="0" labelOnly="1" outline="0" fieldPosition="0">
        <references count="1">
          <reference field="0" count="1">
            <x v="7"/>
          </reference>
        </references>
      </pivotArea>
    </format>
    <format dxfId="754">
      <pivotArea dataOnly="0" labelOnly="1" outline="0" fieldPosition="0">
        <references count="1">
          <reference field="0" count="1">
            <x v="8"/>
          </reference>
        </references>
      </pivotArea>
    </format>
    <format dxfId="753">
      <pivotArea dataOnly="0" labelOnly="1" outline="0" fieldPosition="0">
        <references count="1">
          <reference field="0" count="1">
            <x v="9"/>
          </reference>
        </references>
      </pivotArea>
    </format>
    <format dxfId="752">
      <pivotArea dataOnly="0" labelOnly="1" outline="0" fieldPosition="0">
        <references count="1">
          <reference field="0" count="1">
            <x v="10"/>
          </reference>
        </references>
      </pivotArea>
    </format>
    <format dxfId="751">
      <pivotArea dataOnly="0" labelOnly="1" outline="0" fieldPosition="0">
        <references count="1">
          <reference field="0" count="1">
            <x v="11"/>
          </reference>
        </references>
      </pivotArea>
    </format>
    <format dxfId="750">
      <pivotArea dataOnly="0" labelOnly="1" outline="0" fieldPosition="0">
        <references count="1">
          <reference field="0" count="1">
            <x v="12"/>
          </reference>
        </references>
      </pivotArea>
    </format>
    <format dxfId="749">
      <pivotArea dataOnly="0" labelOnly="1" outline="0" fieldPosition="0">
        <references count="1">
          <reference field="0" count="1">
            <x v="13"/>
          </reference>
        </references>
      </pivotArea>
    </format>
    <format dxfId="748">
      <pivotArea dataOnly="0" labelOnly="1" outline="0" fieldPosition="0">
        <references count="1">
          <reference field="0" count="1">
            <x v="14"/>
          </reference>
        </references>
      </pivotArea>
    </format>
    <format dxfId="747">
      <pivotArea dataOnly="0" labelOnly="1" outline="0" fieldPosition="0">
        <references count="1">
          <reference field="0" count="1">
            <x v="15"/>
          </reference>
        </references>
      </pivotArea>
    </format>
    <format dxfId="746">
      <pivotArea dataOnly="0" labelOnly="1" outline="0" fieldPosition="0">
        <references count="1">
          <reference field="0" count="1">
            <x v="16"/>
          </reference>
        </references>
      </pivotArea>
    </format>
    <format dxfId="745">
      <pivotArea dataOnly="0" labelOnly="1" outline="0" fieldPosition="0">
        <references count="1">
          <reference field="0" count="1">
            <x v="17"/>
          </reference>
        </references>
      </pivotArea>
    </format>
    <format dxfId="744">
      <pivotArea dataOnly="0" labelOnly="1" outline="0" fieldPosition="0">
        <references count="1">
          <reference field="0" count="1">
            <x v="18"/>
          </reference>
        </references>
      </pivotArea>
    </format>
    <format dxfId="743">
      <pivotArea dataOnly="0" labelOnly="1" outline="0" fieldPosition="0">
        <references count="1">
          <reference field="0" count="1">
            <x v="19"/>
          </reference>
        </references>
      </pivotArea>
    </format>
    <format dxfId="742">
      <pivotArea dataOnly="0" labelOnly="1" outline="0" fieldPosition="0">
        <references count="1">
          <reference field="0" count="1">
            <x v="20"/>
          </reference>
        </references>
      </pivotArea>
    </format>
    <format dxfId="741">
      <pivotArea dataOnly="0" labelOnly="1" outline="0" fieldPosition="0">
        <references count="1">
          <reference field="0" count="1">
            <x v="21"/>
          </reference>
        </references>
      </pivotArea>
    </format>
    <format dxfId="740">
      <pivotArea dataOnly="0" labelOnly="1" outline="0" fieldPosition="0">
        <references count="1">
          <reference field="0" count="1">
            <x v="22"/>
          </reference>
        </references>
      </pivotArea>
    </format>
    <format dxfId="739">
      <pivotArea dataOnly="0" labelOnly="1" outline="0" fieldPosition="0">
        <references count="1">
          <reference field="0" count="1">
            <x v="23"/>
          </reference>
        </references>
      </pivotArea>
    </format>
    <format dxfId="738">
      <pivotArea dataOnly="0" labelOnly="1" outline="0" fieldPosition="0">
        <references count="1">
          <reference field="0" count="1">
            <x v="24"/>
          </reference>
        </references>
      </pivotArea>
    </format>
    <format dxfId="737">
      <pivotArea dataOnly="0" labelOnly="1" outline="0" fieldPosition="0">
        <references count="1">
          <reference field="0" count="1">
            <x v="25"/>
          </reference>
        </references>
      </pivotArea>
    </format>
    <format dxfId="736">
      <pivotArea dataOnly="0" labelOnly="1" outline="0" fieldPosition="0">
        <references count="1">
          <reference field="0" count="1">
            <x v="26"/>
          </reference>
        </references>
      </pivotArea>
    </format>
    <format dxfId="735">
      <pivotArea dataOnly="0" labelOnly="1" outline="0" fieldPosition="0">
        <references count="1">
          <reference field="0" count="1">
            <x v="27"/>
          </reference>
        </references>
      </pivotArea>
    </format>
    <format dxfId="734">
      <pivotArea dataOnly="0" labelOnly="1" outline="0" fieldPosition="0">
        <references count="1">
          <reference field="0" count="1">
            <x v="28"/>
          </reference>
        </references>
      </pivotArea>
    </format>
    <format dxfId="733">
      <pivotArea dataOnly="0" labelOnly="1" outline="0" fieldPosition="0">
        <references count="1">
          <reference field="0" count="1">
            <x v="29"/>
          </reference>
        </references>
      </pivotArea>
    </format>
    <format dxfId="732">
      <pivotArea dataOnly="0" labelOnly="1" outline="0" fieldPosition="0">
        <references count="1">
          <reference field="0" count="1">
            <x v="30"/>
          </reference>
        </references>
      </pivotArea>
    </format>
    <format dxfId="731">
      <pivotArea dataOnly="0" labelOnly="1" outline="0" fieldPosition="0">
        <references count="1">
          <reference field="0" count="1">
            <x v="31"/>
          </reference>
        </references>
      </pivotArea>
    </format>
    <format dxfId="730">
      <pivotArea dataOnly="0" labelOnly="1" outline="0" fieldPosition="0">
        <references count="1">
          <reference field="0" count="1">
            <x v="32"/>
          </reference>
        </references>
      </pivotArea>
    </format>
    <format dxfId="729">
      <pivotArea dataOnly="0" labelOnly="1" outline="0" fieldPosition="0">
        <references count="1">
          <reference field="0" count="1">
            <x v="33"/>
          </reference>
        </references>
      </pivotArea>
    </format>
    <format dxfId="728">
      <pivotArea dataOnly="0" labelOnly="1" outline="0" fieldPosition="0">
        <references count="1">
          <reference field="0" count="1">
            <x v="34"/>
          </reference>
        </references>
      </pivotArea>
    </format>
    <format dxfId="727">
      <pivotArea dataOnly="0" labelOnly="1" outline="0" fieldPosition="0">
        <references count="1">
          <reference field="0" count="1">
            <x v="35"/>
          </reference>
        </references>
      </pivotArea>
    </format>
    <format dxfId="726">
      <pivotArea dataOnly="0" labelOnly="1" outline="0" fieldPosition="0">
        <references count="1">
          <reference field="0" count="1">
            <x v="36"/>
          </reference>
        </references>
      </pivotArea>
    </format>
    <format dxfId="725">
      <pivotArea dataOnly="0" labelOnly="1" outline="0" fieldPosition="0">
        <references count="1">
          <reference field="0" count="1">
            <x v="37"/>
          </reference>
        </references>
      </pivotArea>
    </format>
    <format dxfId="724">
      <pivotArea dataOnly="0" labelOnly="1" outline="0" fieldPosition="0">
        <references count="1">
          <reference field="0" count="1">
            <x v="38"/>
          </reference>
        </references>
      </pivotArea>
    </format>
    <format dxfId="723">
      <pivotArea dataOnly="0" labelOnly="1" outline="0" fieldPosition="0">
        <references count="1">
          <reference field="0" count="1">
            <x v="39"/>
          </reference>
        </references>
      </pivotArea>
    </format>
    <format dxfId="722">
      <pivotArea dataOnly="0" labelOnly="1" outline="0" fieldPosition="0">
        <references count="1">
          <reference field="0" count="1">
            <x v="40"/>
          </reference>
        </references>
      </pivotArea>
    </format>
    <format dxfId="721">
      <pivotArea dataOnly="0" labelOnly="1" outline="0" fieldPosition="0">
        <references count="1">
          <reference field="0" count="1">
            <x v="41"/>
          </reference>
        </references>
      </pivotArea>
    </format>
    <format dxfId="720">
      <pivotArea dataOnly="0" labelOnly="1" outline="0" fieldPosition="0">
        <references count="1">
          <reference field="0" count="1">
            <x v="42"/>
          </reference>
        </references>
      </pivotArea>
    </format>
    <format dxfId="719">
      <pivotArea dataOnly="0" labelOnly="1" outline="0" fieldPosition="0">
        <references count="1">
          <reference field="0" count="1">
            <x v="43"/>
          </reference>
        </references>
      </pivotArea>
    </format>
    <format dxfId="718">
      <pivotArea dataOnly="0" labelOnly="1" outline="0" fieldPosition="0">
        <references count="1">
          <reference field="0" count="1">
            <x v="44"/>
          </reference>
        </references>
      </pivotArea>
    </format>
    <format dxfId="717">
      <pivotArea dataOnly="0" labelOnly="1" outline="0" fieldPosition="0">
        <references count="1">
          <reference field="0" count="1">
            <x v="45"/>
          </reference>
        </references>
      </pivotArea>
    </format>
    <format dxfId="716">
      <pivotArea dataOnly="0" labelOnly="1" outline="0" fieldPosition="0">
        <references count="1">
          <reference field="0" count="1">
            <x v="46"/>
          </reference>
        </references>
      </pivotArea>
    </format>
    <format dxfId="715">
      <pivotArea dataOnly="0" labelOnly="1" outline="0" fieldPosition="0">
        <references count="1">
          <reference field="0" count="1">
            <x v="47"/>
          </reference>
        </references>
      </pivotArea>
    </format>
    <format dxfId="714">
      <pivotArea dataOnly="0" labelOnly="1" outline="0" fieldPosition="0">
        <references count="1">
          <reference field="0" count="1">
            <x v="48"/>
          </reference>
        </references>
      </pivotArea>
    </format>
    <format dxfId="713">
      <pivotArea dataOnly="0" labelOnly="1" outline="0" fieldPosition="0">
        <references count="1">
          <reference field="0" count="1" defaultSubtotal="1">
            <x v="0"/>
          </reference>
        </references>
      </pivotArea>
    </format>
    <format dxfId="712">
      <pivotArea dataOnly="0" labelOnly="1" outline="0" fieldPosition="0">
        <references count="1">
          <reference field="0" count="1" defaultSubtotal="1">
            <x v="1"/>
          </reference>
        </references>
      </pivotArea>
    </format>
    <format dxfId="711">
      <pivotArea dataOnly="0" labelOnly="1" outline="0" fieldPosition="0">
        <references count="1">
          <reference field="0" count="1" defaultSubtotal="1">
            <x v="2"/>
          </reference>
        </references>
      </pivotArea>
    </format>
    <format dxfId="710">
      <pivotArea dataOnly="0" labelOnly="1" outline="0" fieldPosition="0">
        <references count="1">
          <reference field="0" count="1" defaultSubtotal="1">
            <x v="3"/>
          </reference>
        </references>
      </pivotArea>
    </format>
    <format dxfId="709">
      <pivotArea dataOnly="0" labelOnly="1" outline="0" fieldPosition="0">
        <references count="1">
          <reference field="0" count="1" defaultSubtotal="1">
            <x v="4"/>
          </reference>
        </references>
      </pivotArea>
    </format>
    <format dxfId="708">
      <pivotArea dataOnly="0" labelOnly="1" outline="0" fieldPosition="0">
        <references count="1">
          <reference field="0" count="1" defaultSubtotal="1">
            <x v="5"/>
          </reference>
        </references>
      </pivotArea>
    </format>
    <format dxfId="707">
      <pivotArea dataOnly="0" labelOnly="1" outline="0" fieldPosition="0">
        <references count="1">
          <reference field="0" count="1" defaultSubtotal="1">
            <x v="6"/>
          </reference>
        </references>
      </pivotArea>
    </format>
    <format dxfId="706">
      <pivotArea dataOnly="0" labelOnly="1" outline="0" fieldPosition="0">
        <references count="1">
          <reference field="0" count="1" defaultSubtotal="1">
            <x v="7"/>
          </reference>
        </references>
      </pivotArea>
    </format>
    <format dxfId="705">
      <pivotArea dataOnly="0" labelOnly="1" outline="0" fieldPosition="0">
        <references count="1">
          <reference field="0" count="1" defaultSubtotal="1">
            <x v="8"/>
          </reference>
        </references>
      </pivotArea>
    </format>
    <format dxfId="704">
      <pivotArea dataOnly="0" labelOnly="1" outline="0" fieldPosition="0">
        <references count="1">
          <reference field="0" count="1" defaultSubtotal="1">
            <x v="9"/>
          </reference>
        </references>
      </pivotArea>
    </format>
    <format dxfId="703">
      <pivotArea dataOnly="0" labelOnly="1" outline="0" fieldPosition="0">
        <references count="1">
          <reference field="0" count="1" defaultSubtotal="1">
            <x v="10"/>
          </reference>
        </references>
      </pivotArea>
    </format>
    <format dxfId="702">
      <pivotArea dataOnly="0" labelOnly="1" outline="0" fieldPosition="0">
        <references count="1">
          <reference field="0" count="1" defaultSubtotal="1">
            <x v="11"/>
          </reference>
        </references>
      </pivotArea>
    </format>
    <format dxfId="701">
      <pivotArea dataOnly="0" labelOnly="1" outline="0" fieldPosition="0">
        <references count="1">
          <reference field="0" count="1" defaultSubtotal="1">
            <x v="12"/>
          </reference>
        </references>
      </pivotArea>
    </format>
    <format dxfId="700">
      <pivotArea dataOnly="0" labelOnly="1" outline="0" fieldPosition="0">
        <references count="1">
          <reference field="0" count="1" defaultSubtotal="1">
            <x v="13"/>
          </reference>
        </references>
      </pivotArea>
    </format>
    <format dxfId="699">
      <pivotArea dataOnly="0" labelOnly="1" outline="0" fieldPosition="0">
        <references count="1">
          <reference field="0" count="1" defaultSubtotal="1">
            <x v="14"/>
          </reference>
        </references>
      </pivotArea>
    </format>
    <format dxfId="698">
      <pivotArea dataOnly="0" labelOnly="1" outline="0" fieldPosition="0">
        <references count="1">
          <reference field="0" count="1" defaultSubtotal="1">
            <x v="15"/>
          </reference>
        </references>
      </pivotArea>
    </format>
    <format dxfId="697">
      <pivotArea dataOnly="0" labelOnly="1" outline="0" fieldPosition="0">
        <references count="1">
          <reference field="0" count="1" defaultSubtotal="1">
            <x v="16"/>
          </reference>
        </references>
      </pivotArea>
    </format>
    <format dxfId="696">
      <pivotArea dataOnly="0" labelOnly="1" outline="0" fieldPosition="0">
        <references count="1">
          <reference field="0" count="1" defaultSubtotal="1">
            <x v="17"/>
          </reference>
        </references>
      </pivotArea>
    </format>
    <format dxfId="695">
      <pivotArea dataOnly="0" labelOnly="1" outline="0" fieldPosition="0">
        <references count="1">
          <reference field="0" count="1" defaultSubtotal="1">
            <x v="18"/>
          </reference>
        </references>
      </pivotArea>
    </format>
    <format dxfId="694">
      <pivotArea dataOnly="0" labelOnly="1" outline="0" fieldPosition="0">
        <references count="1">
          <reference field="0" count="1" defaultSubtotal="1">
            <x v="19"/>
          </reference>
        </references>
      </pivotArea>
    </format>
    <format dxfId="693">
      <pivotArea dataOnly="0" labelOnly="1" outline="0" fieldPosition="0">
        <references count="1">
          <reference field="0" count="1" defaultSubtotal="1">
            <x v="20"/>
          </reference>
        </references>
      </pivotArea>
    </format>
    <format dxfId="692">
      <pivotArea dataOnly="0" labelOnly="1" outline="0" fieldPosition="0">
        <references count="1">
          <reference field="0" count="1" defaultSubtotal="1">
            <x v="21"/>
          </reference>
        </references>
      </pivotArea>
    </format>
    <format dxfId="691">
      <pivotArea dataOnly="0" labelOnly="1" outline="0" fieldPosition="0">
        <references count="1">
          <reference field="0" count="1" defaultSubtotal="1">
            <x v="22"/>
          </reference>
        </references>
      </pivotArea>
    </format>
    <format dxfId="690">
      <pivotArea dataOnly="0" labelOnly="1" outline="0" fieldPosition="0">
        <references count="1">
          <reference field="0" count="1" defaultSubtotal="1">
            <x v="23"/>
          </reference>
        </references>
      </pivotArea>
    </format>
    <format dxfId="689">
      <pivotArea dataOnly="0" labelOnly="1" outline="0" fieldPosition="0">
        <references count="1">
          <reference field="0" count="1" defaultSubtotal="1">
            <x v="24"/>
          </reference>
        </references>
      </pivotArea>
    </format>
    <format dxfId="688">
      <pivotArea dataOnly="0" labelOnly="1" outline="0" fieldPosition="0">
        <references count="1">
          <reference field="0" count="1" defaultSubtotal="1">
            <x v="25"/>
          </reference>
        </references>
      </pivotArea>
    </format>
    <format dxfId="687">
      <pivotArea dataOnly="0" labelOnly="1" outline="0" fieldPosition="0">
        <references count="1">
          <reference field="0" count="1" defaultSubtotal="1">
            <x v="26"/>
          </reference>
        </references>
      </pivotArea>
    </format>
    <format dxfId="686">
      <pivotArea dataOnly="0" labelOnly="1" outline="0" fieldPosition="0">
        <references count="1">
          <reference field="0" count="1" defaultSubtotal="1">
            <x v="27"/>
          </reference>
        </references>
      </pivotArea>
    </format>
    <format dxfId="685">
      <pivotArea dataOnly="0" labelOnly="1" outline="0" fieldPosition="0">
        <references count="1">
          <reference field="0" count="1" defaultSubtotal="1">
            <x v="28"/>
          </reference>
        </references>
      </pivotArea>
    </format>
    <format dxfId="684">
      <pivotArea dataOnly="0" labelOnly="1" outline="0" fieldPosition="0">
        <references count="1">
          <reference field="0" count="1" defaultSubtotal="1">
            <x v="29"/>
          </reference>
        </references>
      </pivotArea>
    </format>
    <format dxfId="683">
      <pivotArea dataOnly="0" labelOnly="1" outline="0" fieldPosition="0">
        <references count="1">
          <reference field="0" count="1" defaultSubtotal="1">
            <x v="30"/>
          </reference>
        </references>
      </pivotArea>
    </format>
    <format dxfId="682">
      <pivotArea dataOnly="0" labelOnly="1" outline="0" fieldPosition="0">
        <references count="1">
          <reference field="0" count="1" defaultSubtotal="1">
            <x v="31"/>
          </reference>
        </references>
      </pivotArea>
    </format>
    <format dxfId="681">
      <pivotArea dataOnly="0" labelOnly="1" outline="0" fieldPosition="0">
        <references count="1">
          <reference field="0" count="1" defaultSubtotal="1">
            <x v="32"/>
          </reference>
        </references>
      </pivotArea>
    </format>
    <format dxfId="680">
      <pivotArea dataOnly="0" labelOnly="1" outline="0" fieldPosition="0">
        <references count="1">
          <reference field="0" count="1" defaultSubtotal="1">
            <x v="33"/>
          </reference>
        </references>
      </pivotArea>
    </format>
    <format dxfId="679">
      <pivotArea dataOnly="0" labelOnly="1" outline="0" fieldPosition="0">
        <references count="1">
          <reference field="0" count="1" defaultSubtotal="1">
            <x v="34"/>
          </reference>
        </references>
      </pivotArea>
    </format>
    <format dxfId="678">
      <pivotArea dataOnly="0" labelOnly="1" outline="0" fieldPosition="0">
        <references count="1">
          <reference field="0" count="1" defaultSubtotal="1">
            <x v="35"/>
          </reference>
        </references>
      </pivotArea>
    </format>
    <format dxfId="677">
      <pivotArea dataOnly="0" labelOnly="1" outline="0" fieldPosition="0">
        <references count="1">
          <reference field="0" count="1" defaultSubtotal="1">
            <x v="36"/>
          </reference>
        </references>
      </pivotArea>
    </format>
    <format dxfId="676">
      <pivotArea dataOnly="0" labelOnly="1" outline="0" fieldPosition="0">
        <references count="1">
          <reference field="0" count="1" defaultSubtotal="1">
            <x v="37"/>
          </reference>
        </references>
      </pivotArea>
    </format>
    <format dxfId="675">
      <pivotArea dataOnly="0" labelOnly="1" outline="0" fieldPosition="0">
        <references count="1">
          <reference field="0" count="1" defaultSubtotal="1">
            <x v="38"/>
          </reference>
        </references>
      </pivotArea>
    </format>
    <format dxfId="674">
      <pivotArea dataOnly="0" labelOnly="1" outline="0" fieldPosition="0">
        <references count="1">
          <reference field="0" count="1" defaultSubtotal="1">
            <x v="39"/>
          </reference>
        </references>
      </pivotArea>
    </format>
    <format dxfId="673">
      <pivotArea dataOnly="0" labelOnly="1" outline="0" fieldPosition="0">
        <references count="1">
          <reference field="0" count="1" defaultSubtotal="1">
            <x v="40"/>
          </reference>
        </references>
      </pivotArea>
    </format>
    <format dxfId="672">
      <pivotArea dataOnly="0" labelOnly="1" outline="0" fieldPosition="0">
        <references count="1">
          <reference field="0" count="1" defaultSubtotal="1">
            <x v="41"/>
          </reference>
        </references>
      </pivotArea>
    </format>
    <format dxfId="671">
      <pivotArea dataOnly="0" labelOnly="1" outline="0" fieldPosition="0">
        <references count="1">
          <reference field="0" count="1" defaultSubtotal="1">
            <x v="42"/>
          </reference>
        </references>
      </pivotArea>
    </format>
    <format dxfId="670">
      <pivotArea dataOnly="0" labelOnly="1" outline="0" fieldPosition="0">
        <references count="1">
          <reference field="0" count="1" defaultSubtotal="1">
            <x v="43"/>
          </reference>
        </references>
      </pivotArea>
    </format>
    <format dxfId="669">
      <pivotArea dataOnly="0" labelOnly="1" outline="0" fieldPosition="0">
        <references count="1">
          <reference field="0" count="1" defaultSubtotal="1">
            <x v="44"/>
          </reference>
        </references>
      </pivotArea>
    </format>
    <format dxfId="668">
      <pivotArea dataOnly="0" labelOnly="1" outline="0" fieldPosition="0">
        <references count="1">
          <reference field="0" count="1" defaultSubtotal="1">
            <x v="45"/>
          </reference>
        </references>
      </pivotArea>
    </format>
    <format dxfId="667">
      <pivotArea dataOnly="0" labelOnly="1" outline="0" fieldPosition="0">
        <references count="1">
          <reference field="0" count="1" defaultSubtotal="1">
            <x v="46"/>
          </reference>
        </references>
      </pivotArea>
    </format>
    <format dxfId="666">
      <pivotArea dataOnly="0" labelOnly="1" outline="0" fieldPosition="0">
        <references count="1">
          <reference field="0" count="1" defaultSubtotal="1">
            <x v="47"/>
          </reference>
        </references>
      </pivotArea>
    </format>
    <format dxfId="665">
      <pivotArea dataOnly="0" labelOnly="1" outline="0" fieldPosition="0">
        <references count="1">
          <reference field="0" count="1" defaultSubtotal="1">
            <x v="48"/>
          </reference>
        </references>
      </pivotArea>
    </format>
    <format dxfId="664">
      <pivotArea dataOnly="0" labelOnly="1" outline="0" fieldPosition="0">
        <references count="2">
          <reference field="0" count="1" selected="0">
            <x v="0"/>
          </reference>
          <reference field="1" count="1">
            <x v="0"/>
          </reference>
        </references>
      </pivotArea>
    </format>
    <format dxfId="663">
      <pivotArea dataOnly="0" labelOnly="1" outline="0" fieldPosition="0">
        <references count="2">
          <reference field="0" count="1" selected="0">
            <x v="1"/>
          </reference>
          <reference field="1" count="1">
            <x v="4"/>
          </reference>
        </references>
      </pivotArea>
    </format>
    <format dxfId="662">
      <pivotArea dataOnly="0" labelOnly="1" outline="0" fieldPosition="0">
        <references count="2">
          <reference field="0" count="1" selected="0">
            <x v="2"/>
          </reference>
          <reference field="1" count="1">
            <x v="36"/>
          </reference>
        </references>
      </pivotArea>
    </format>
    <format dxfId="661">
      <pivotArea dataOnly="0" labelOnly="1" outline="0" fieldPosition="0">
        <references count="2">
          <reference field="0" count="1" selected="0">
            <x v="3"/>
          </reference>
          <reference field="1" count="1">
            <x v="30"/>
          </reference>
        </references>
      </pivotArea>
    </format>
    <format dxfId="660">
      <pivotArea dataOnly="0" labelOnly="1" outline="0" fieldPosition="0">
        <references count="2">
          <reference field="0" count="1" selected="0">
            <x v="4"/>
          </reference>
          <reference field="1" count="1">
            <x v="20"/>
          </reference>
        </references>
      </pivotArea>
    </format>
    <format dxfId="659">
      <pivotArea dataOnly="0" labelOnly="1" outline="0" fieldPosition="0">
        <references count="2">
          <reference field="0" count="1" selected="0">
            <x v="5"/>
          </reference>
          <reference field="1" count="1">
            <x v="20"/>
          </reference>
        </references>
      </pivotArea>
    </format>
    <format dxfId="658">
      <pivotArea dataOnly="0" labelOnly="1" outline="0" fieldPosition="0">
        <references count="2">
          <reference field="0" count="1" selected="0">
            <x v="6"/>
          </reference>
          <reference field="1" count="1">
            <x v="16"/>
          </reference>
        </references>
      </pivotArea>
    </format>
    <format dxfId="657">
      <pivotArea dataOnly="0" labelOnly="1" outline="0" fieldPosition="0">
        <references count="2">
          <reference field="0" count="1" selected="0">
            <x v="7"/>
          </reference>
          <reference field="1" count="1">
            <x v="10"/>
          </reference>
        </references>
      </pivotArea>
    </format>
    <format dxfId="656">
      <pivotArea dataOnly="0" labelOnly="1" outline="0" fieldPosition="0">
        <references count="2">
          <reference field="0" count="1" selected="0">
            <x v="8"/>
          </reference>
          <reference field="1" count="1">
            <x v="9"/>
          </reference>
        </references>
      </pivotArea>
    </format>
    <format dxfId="655">
      <pivotArea dataOnly="0" labelOnly="1" outline="0" fieldPosition="0">
        <references count="2">
          <reference field="0" count="1" selected="0">
            <x v="9"/>
          </reference>
          <reference field="1" count="1">
            <x v="1"/>
          </reference>
        </references>
      </pivotArea>
    </format>
    <format dxfId="654">
      <pivotArea dataOnly="0" labelOnly="1" outline="0" fieldPosition="0">
        <references count="2">
          <reference field="0" count="1" selected="0">
            <x v="10"/>
          </reference>
          <reference field="1" count="1">
            <x v="1"/>
          </reference>
        </references>
      </pivotArea>
    </format>
    <format dxfId="653">
      <pivotArea dataOnly="0" labelOnly="1" outline="0" fieldPosition="0">
        <references count="2">
          <reference field="0" count="1" selected="0">
            <x v="11"/>
          </reference>
          <reference field="1" count="1">
            <x v="31"/>
          </reference>
        </references>
      </pivotArea>
    </format>
    <format dxfId="652">
      <pivotArea dataOnly="0" labelOnly="1" outline="0" fieldPosition="0">
        <references count="2">
          <reference field="0" count="1" selected="0">
            <x v="12"/>
          </reference>
          <reference field="1" count="1">
            <x v="3"/>
          </reference>
        </references>
      </pivotArea>
    </format>
    <format dxfId="651">
      <pivotArea dataOnly="0" labelOnly="1" outline="0" fieldPosition="0">
        <references count="2">
          <reference field="0" count="1" selected="0">
            <x v="13"/>
          </reference>
          <reference field="1" count="1">
            <x v="18"/>
          </reference>
        </references>
      </pivotArea>
    </format>
    <format dxfId="650">
      <pivotArea dataOnly="0" labelOnly="1" outline="0" fieldPosition="0">
        <references count="2">
          <reference field="0" count="1" selected="0">
            <x v="14"/>
          </reference>
          <reference field="1" count="1">
            <x v="8"/>
          </reference>
        </references>
      </pivotArea>
    </format>
    <format dxfId="649">
      <pivotArea dataOnly="0" labelOnly="1" outline="0" fieldPosition="0">
        <references count="2">
          <reference field="0" count="1" selected="0">
            <x v="15"/>
          </reference>
          <reference field="1" count="1">
            <x v="14"/>
          </reference>
        </references>
      </pivotArea>
    </format>
    <format dxfId="648">
      <pivotArea dataOnly="0" labelOnly="1" outline="0" fieldPosition="0">
        <references count="2">
          <reference field="0" count="1" selected="0">
            <x v="16"/>
          </reference>
          <reference field="1" count="1">
            <x v="35"/>
          </reference>
        </references>
      </pivotArea>
    </format>
    <format dxfId="647">
      <pivotArea dataOnly="0" labelOnly="1" outline="0" fieldPosition="0">
        <references count="2">
          <reference field="0" count="1" selected="0">
            <x v="17"/>
          </reference>
          <reference field="1" count="1">
            <x v="15"/>
          </reference>
        </references>
      </pivotArea>
    </format>
    <format dxfId="646">
      <pivotArea dataOnly="0" labelOnly="1" outline="0" fieldPosition="0">
        <references count="2">
          <reference field="0" count="1" selected="0">
            <x v="18"/>
          </reference>
          <reference field="1" count="1">
            <x v="33"/>
          </reference>
        </references>
      </pivotArea>
    </format>
    <format dxfId="645">
      <pivotArea dataOnly="0" labelOnly="1" outline="0" fieldPosition="0">
        <references count="2">
          <reference field="0" count="1" selected="0">
            <x v="19"/>
          </reference>
          <reference field="1" count="1">
            <x v="38"/>
          </reference>
        </references>
      </pivotArea>
    </format>
    <format dxfId="644">
      <pivotArea dataOnly="0" labelOnly="1" outline="0" fieldPosition="0">
        <references count="2">
          <reference field="0" count="1" selected="0">
            <x v="20"/>
          </reference>
          <reference field="1" count="1">
            <x v="38"/>
          </reference>
        </references>
      </pivotArea>
    </format>
    <format dxfId="643">
      <pivotArea dataOnly="0" labelOnly="1" outline="0" fieldPosition="0">
        <references count="2">
          <reference field="0" count="1" selected="0">
            <x v="21"/>
          </reference>
          <reference field="1" count="1">
            <x v="2"/>
          </reference>
        </references>
      </pivotArea>
    </format>
    <format dxfId="642">
      <pivotArea dataOnly="0" labelOnly="1" outline="0" fieldPosition="0">
        <references count="2">
          <reference field="0" count="1" selected="0">
            <x v="22"/>
          </reference>
          <reference field="1" count="1">
            <x v="11"/>
          </reference>
        </references>
      </pivotArea>
    </format>
    <format dxfId="641">
      <pivotArea dataOnly="0" labelOnly="1" outline="0" fieldPosition="0">
        <references count="2">
          <reference field="0" count="1" selected="0">
            <x v="23"/>
          </reference>
          <reference field="1" count="1">
            <x v="37"/>
          </reference>
        </references>
      </pivotArea>
    </format>
    <format dxfId="640">
      <pivotArea dataOnly="0" labelOnly="1" outline="0" fieldPosition="0">
        <references count="2">
          <reference field="0" count="1" selected="0">
            <x v="24"/>
          </reference>
          <reference field="1" count="1">
            <x v="28"/>
          </reference>
        </references>
      </pivotArea>
    </format>
    <format dxfId="639">
      <pivotArea dataOnly="0" labelOnly="1" outline="0" fieldPosition="0">
        <references count="2">
          <reference field="0" count="1" selected="0">
            <x v="25"/>
          </reference>
          <reference field="1" count="1">
            <x v="28"/>
          </reference>
        </references>
      </pivotArea>
    </format>
    <format dxfId="638">
      <pivotArea dataOnly="0" labelOnly="1" outline="0" fieldPosition="0">
        <references count="2">
          <reference field="0" count="1" selected="0">
            <x v="26"/>
          </reference>
          <reference field="1" count="1">
            <x v="28"/>
          </reference>
        </references>
      </pivotArea>
    </format>
    <format dxfId="637">
      <pivotArea dataOnly="0" labelOnly="1" outline="0" fieldPosition="0">
        <references count="2">
          <reference field="0" count="1" selected="0">
            <x v="27"/>
          </reference>
          <reference field="1" count="1">
            <x v="28"/>
          </reference>
        </references>
      </pivotArea>
    </format>
    <format dxfId="636">
      <pivotArea dataOnly="0" labelOnly="1" outline="0" fieldPosition="0">
        <references count="2">
          <reference field="0" count="1" selected="0">
            <x v="28"/>
          </reference>
          <reference field="1" count="1">
            <x v="29"/>
          </reference>
        </references>
      </pivotArea>
    </format>
    <format dxfId="635">
      <pivotArea dataOnly="0" labelOnly="1" outline="0" fieldPosition="0">
        <references count="2">
          <reference field="0" count="1" selected="0">
            <x v="29"/>
          </reference>
          <reference field="1" count="1">
            <x v="5"/>
          </reference>
        </references>
      </pivotArea>
    </format>
    <format dxfId="634">
      <pivotArea dataOnly="0" labelOnly="1" outline="0" fieldPosition="0">
        <references count="2">
          <reference field="0" count="1" selected="0">
            <x v="30"/>
          </reference>
          <reference field="1" count="1">
            <x v="23"/>
          </reference>
        </references>
      </pivotArea>
    </format>
    <format dxfId="633">
      <pivotArea dataOnly="0" labelOnly="1" outline="0" fieldPosition="0">
        <references count="2">
          <reference field="0" count="1" selected="0">
            <x v="31"/>
          </reference>
          <reference field="1" count="1">
            <x v="24"/>
          </reference>
        </references>
      </pivotArea>
    </format>
    <format dxfId="632">
      <pivotArea dataOnly="0" labelOnly="1" outline="0" fieldPosition="0">
        <references count="2">
          <reference field="0" count="1" selected="0">
            <x v="32"/>
          </reference>
          <reference field="1" count="1">
            <x v="7"/>
          </reference>
        </references>
      </pivotArea>
    </format>
    <format dxfId="631">
      <pivotArea dataOnly="0" labelOnly="1" outline="0" fieldPosition="0">
        <references count="2">
          <reference field="0" count="1" selected="0">
            <x v="33"/>
          </reference>
          <reference field="1" count="1">
            <x v="26"/>
          </reference>
        </references>
      </pivotArea>
    </format>
    <format dxfId="630">
      <pivotArea dataOnly="0" labelOnly="1" outline="0" fieldPosition="0">
        <references count="2">
          <reference field="0" count="1" selected="0">
            <x v="34"/>
          </reference>
          <reference field="1" count="1">
            <x v="39"/>
          </reference>
        </references>
      </pivotArea>
    </format>
    <format dxfId="629">
      <pivotArea dataOnly="0" labelOnly="1" outline="0" fieldPosition="0">
        <references count="2">
          <reference field="0" count="1" selected="0">
            <x v="35"/>
          </reference>
          <reference field="1" count="1">
            <x v="27"/>
          </reference>
        </references>
      </pivotArea>
    </format>
    <format dxfId="628">
      <pivotArea dataOnly="0" labelOnly="1" outline="0" fieldPosition="0">
        <references count="2">
          <reference field="0" count="1" selected="0">
            <x v="36"/>
          </reference>
          <reference field="1" count="1">
            <x v="41"/>
          </reference>
        </references>
      </pivotArea>
    </format>
    <format dxfId="627">
      <pivotArea dataOnly="0" labelOnly="1" outline="0" fieldPosition="0">
        <references count="2">
          <reference field="0" count="1" selected="0">
            <x v="37"/>
          </reference>
          <reference field="1" count="1">
            <x v="25"/>
          </reference>
        </references>
      </pivotArea>
    </format>
    <format dxfId="626">
      <pivotArea dataOnly="0" labelOnly="1" outline="0" fieldPosition="0">
        <references count="2">
          <reference field="0" count="1" selected="0">
            <x v="38"/>
          </reference>
          <reference field="1" count="1">
            <x v="25"/>
          </reference>
        </references>
      </pivotArea>
    </format>
    <format dxfId="625">
      <pivotArea dataOnly="0" labelOnly="1" outline="0" fieldPosition="0">
        <references count="2">
          <reference field="0" count="1" selected="0">
            <x v="39"/>
          </reference>
          <reference field="1" count="1">
            <x v="40"/>
          </reference>
        </references>
      </pivotArea>
    </format>
    <format dxfId="624">
      <pivotArea dataOnly="0" labelOnly="1" outline="0" fieldPosition="0">
        <references count="2">
          <reference field="0" count="1" selected="0">
            <x v="40"/>
          </reference>
          <reference field="1" count="1">
            <x v="32"/>
          </reference>
        </references>
      </pivotArea>
    </format>
    <format dxfId="623">
      <pivotArea dataOnly="0" labelOnly="1" outline="0" fieldPosition="0">
        <references count="2">
          <reference field="0" count="1" selected="0">
            <x v="41"/>
          </reference>
          <reference field="1" count="1">
            <x v="12"/>
          </reference>
        </references>
      </pivotArea>
    </format>
    <format dxfId="622">
      <pivotArea dataOnly="0" labelOnly="1" outline="0" fieldPosition="0">
        <references count="2">
          <reference field="0" count="1" selected="0">
            <x v="42"/>
          </reference>
          <reference field="1" count="1">
            <x v="13"/>
          </reference>
        </references>
      </pivotArea>
    </format>
    <format dxfId="621">
      <pivotArea dataOnly="0" labelOnly="1" outline="0" fieldPosition="0">
        <references count="2">
          <reference field="0" count="1" selected="0">
            <x v="43"/>
          </reference>
          <reference field="1" count="1">
            <x v="19"/>
          </reference>
        </references>
      </pivotArea>
    </format>
    <format dxfId="620">
      <pivotArea dataOnly="0" labelOnly="1" outline="0" fieldPosition="0">
        <references count="2">
          <reference field="0" count="1" selected="0">
            <x v="44"/>
          </reference>
          <reference field="1" count="1">
            <x v="17"/>
          </reference>
        </references>
      </pivotArea>
    </format>
    <format dxfId="619">
      <pivotArea dataOnly="0" labelOnly="1" outline="0" fieldPosition="0">
        <references count="2">
          <reference field="0" count="1" selected="0">
            <x v="45"/>
          </reference>
          <reference field="1" count="1">
            <x v="34"/>
          </reference>
        </references>
      </pivotArea>
    </format>
    <format dxfId="618">
      <pivotArea dataOnly="0" labelOnly="1" outline="0" fieldPosition="0">
        <references count="2">
          <reference field="0" count="1" selected="0">
            <x v="46"/>
          </reference>
          <reference field="1" count="1">
            <x v="21"/>
          </reference>
        </references>
      </pivotArea>
    </format>
    <format dxfId="617">
      <pivotArea dataOnly="0" labelOnly="1" outline="0" fieldPosition="0">
        <references count="2">
          <reference field="0" count="1" selected="0">
            <x v="47"/>
          </reference>
          <reference field="1" count="1">
            <x v="22"/>
          </reference>
        </references>
      </pivotArea>
    </format>
    <format dxfId="616">
      <pivotArea dataOnly="0" labelOnly="1" outline="0" fieldPosition="0">
        <references count="2">
          <reference field="0" count="1" selected="0">
            <x v="48"/>
          </reference>
          <reference field="1" count="1">
            <x v="6"/>
          </reference>
        </references>
      </pivotArea>
    </format>
    <format dxfId="615">
      <pivotArea dataOnly="0" labelOnly="1" outline="0" fieldPosition="0">
        <references count="2">
          <reference field="0" count="1" selected="0">
            <x v="0"/>
          </reference>
          <reference field="1" count="1">
            <x v="0"/>
          </reference>
        </references>
      </pivotArea>
    </format>
    <format dxfId="614">
      <pivotArea dataOnly="0" labelOnly="1" outline="0" fieldPosition="0">
        <references count="2">
          <reference field="0" count="1" selected="0">
            <x v="1"/>
          </reference>
          <reference field="1" count="1">
            <x v="4"/>
          </reference>
        </references>
      </pivotArea>
    </format>
    <format dxfId="613">
      <pivotArea dataOnly="0" labelOnly="1" outline="0" fieldPosition="0">
        <references count="2">
          <reference field="0" count="1" selected="0">
            <x v="2"/>
          </reference>
          <reference field="1" count="1">
            <x v="36"/>
          </reference>
        </references>
      </pivotArea>
    </format>
    <format dxfId="612">
      <pivotArea dataOnly="0" labelOnly="1" outline="0" fieldPosition="0">
        <references count="2">
          <reference field="0" count="1" selected="0">
            <x v="3"/>
          </reference>
          <reference field="1" count="1">
            <x v="30"/>
          </reference>
        </references>
      </pivotArea>
    </format>
    <format dxfId="611">
      <pivotArea dataOnly="0" labelOnly="1" outline="0" fieldPosition="0">
        <references count="2">
          <reference field="0" count="1" selected="0">
            <x v="4"/>
          </reference>
          <reference field="1" count="1">
            <x v="20"/>
          </reference>
        </references>
      </pivotArea>
    </format>
    <format dxfId="610">
      <pivotArea dataOnly="0" labelOnly="1" outline="0" fieldPosition="0">
        <references count="2">
          <reference field="0" count="1" selected="0">
            <x v="5"/>
          </reference>
          <reference field="1" count="1">
            <x v="20"/>
          </reference>
        </references>
      </pivotArea>
    </format>
    <format dxfId="609">
      <pivotArea dataOnly="0" labelOnly="1" outline="0" fieldPosition="0">
        <references count="2">
          <reference field="0" count="1" selected="0">
            <x v="6"/>
          </reference>
          <reference field="1" count="1">
            <x v="16"/>
          </reference>
        </references>
      </pivotArea>
    </format>
    <format dxfId="608">
      <pivotArea dataOnly="0" labelOnly="1" outline="0" fieldPosition="0">
        <references count="2">
          <reference field="0" count="1" selected="0">
            <x v="7"/>
          </reference>
          <reference field="1" count="1">
            <x v="10"/>
          </reference>
        </references>
      </pivotArea>
    </format>
    <format dxfId="607">
      <pivotArea dataOnly="0" labelOnly="1" outline="0" fieldPosition="0">
        <references count="2">
          <reference field="0" count="1" selected="0">
            <x v="8"/>
          </reference>
          <reference field="1" count="1">
            <x v="9"/>
          </reference>
        </references>
      </pivotArea>
    </format>
    <format dxfId="606">
      <pivotArea dataOnly="0" labelOnly="1" outline="0" fieldPosition="0">
        <references count="2">
          <reference field="0" count="1" selected="0">
            <x v="9"/>
          </reference>
          <reference field="1" count="1">
            <x v="1"/>
          </reference>
        </references>
      </pivotArea>
    </format>
    <format dxfId="605">
      <pivotArea dataOnly="0" labelOnly="1" outline="0" fieldPosition="0">
        <references count="2">
          <reference field="0" count="1" selected="0">
            <x v="10"/>
          </reference>
          <reference field="1" count="1">
            <x v="1"/>
          </reference>
        </references>
      </pivotArea>
    </format>
    <format dxfId="604">
      <pivotArea dataOnly="0" labelOnly="1" outline="0" fieldPosition="0">
        <references count="2">
          <reference field="0" count="1" selected="0">
            <x v="11"/>
          </reference>
          <reference field="1" count="1">
            <x v="31"/>
          </reference>
        </references>
      </pivotArea>
    </format>
    <format dxfId="603">
      <pivotArea dataOnly="0" labelOnly="1" outline="0" fieldPosition="0">
        <references count="2">
          <reference field="0" count="1" selected="0">
            <x v="12"/>
          </reference>
          <reference field="1" count="1">
            <x v="3"/>
          </reference>
        </references>
      </pivotArea>
    </format>
    <format dxfId="602">
      <pivotArea dataOnly="0" labelOnly="1" outline="0" fieldPosition="0">
        <references count="2">
          <reference field="0" count="1" selected="0">
            <x v="13"/>
          </reference>
          <reference field="1" count="1">
            <x v="18"/>
          </reference>
        </references>
      </pivotArea>
    </format>
    <format dxfId="601">
      <pivotArea dataOnly="0" labelOnly="1" outline="0" fieldPosition="0">
        <references count="2">
          <reference field="0" count="1" selected="0">
            <x v="14"/>
          </reference>
          <reference field="1" count="1">
            <x v="8"/>
          </reference>
        </references>
      </pivotArea>
    </format>
    <format dxfId="600">
      <pivotArea dataOnly="0" labelOnly="1" outline="0" fieldPosition="0">
        <references count="2">
          <reference field="0" count="1" selected="0">
            <x v="15"/>
          </reference>
          <reference field="1" count="1">
            <x v="14"/>
          </reference>
        </references>
      </pivotArea>
    </format>
    <format dxfId="599">
      <pivotArea dataOnly="0" labelOnly="1" outline="0" fieldPosition="0">
        <references count="2">
          <reference field="0" count="1" selected="0">
            <x v="16"/>
          </reference>
          <reference field="1" count="1">
            <x v="35"/>
          </reference>
        </references>
      </pivotArea>
    </format>
    <format dxfId="598">
      <pivotArea dataOnly="0" labelOnly="1" outline="0" fieldPosition="0">
        <references count="2">
          <reference field="0" count="1" selected="0">
            <x v="17"/>
          </reference>
          <reference field="1" count="1">
            <x v="15"/>
          </reference>
        </references>
      </pivotArea>
    </format>
    <format dxfId="597">
      <pivotArea dataOnly="0" labelOnly="1" outline="0" fieldPosition="0">
        <references count="2">
          <reference field="0" count="1" selected="0">
            <x v="18"/>
          </reference>
          <reference field="1" count="1">
            <x v="33"/>
          </reference>
        </references>
      </pivotArea>
    </format>
    <format dxfId="596">
      <pivotArea dataOnly="0" labelOnly="1" outline="0" fieldPosition="0">
        <references count="2">
          <reference field="0" count="1" selected="0">
            <x v="19"/>
          </reference>
          <reference field="1" count="1">
            <x v="38"/>
          </reference>
        </references>
      </pivotArea>
    </format>
    <format dxfId="595">
      <pivotArea dataOnly="0" labelOnly="1" outline="0" fieldPosition="0">
        <references count="2">
          <reference field="0" count="1" selected="0">
            <x v="20"/>
          </reference>
          <reference field="1" count="1">
            <x v="38"/>
          </reference>
        </references>
      </pivotArea>
    </format>
    <format dxfId="594">
      <pivotArea dataOnly="0" labelOnly="1" outline="0" fieldPosition="0">
        <references count="2">
          <reference field="0" count="1" selected="0">
            <x v="21"/>
          </reference>
          <reference field="1" count="1">
            <x v="2"/>
          </reference>
        </references>
      </pivotArea>
    </format>
    <format dxfId="593">
      <pivotArea dataOnly="0" labelOnly="1" outline="0" fieldPosition="0">
        <references count="2">
          <reference field="0" count="1" selected="0">
            <x v="22"/>
          </reference>
          <reference field="1" count="1">
            <x v="11"/>
          </reference>
        </references>
      </pivotArea>
    </format>
    <format dxfId="592">
      <pivotArea dataOnly="0" labelOnly="1" outline="0" fieldPosition="0">
        <references count="2">
          <reference field="0" count="1" selected="0">
            <x v="23"/>
          </reference>
          <reference field="1" count="1">
            <x v="37"/>
          </reference>
        </references>
      </pivotArea>
    </format>
    <format dxfId="591">
      <pivotArea dataOnly="0" labelOnly="1" outline="0" fieldPosition="0">
        <references count="2">
          <reference field="0" count="1" selected="0">
            <x v="24"/>
          </reference>
          <reference field="1" count="1">
            <x v="28"/>
          </reference>
        </references>
      </pivotArea>
    </format>
    <format dxfId="590">
      <pivotArea dataOnly="0" labelOnly="1" outline="0" fieldPosition="0">
        <references count="2">
          <reference field="0" count="1" selected="0">
            <x v="25"/>
          </reference>
          <reference field="1" count="1">
            <x v="28"/>
          </reference>
        </references>
      </pivotArea>
    </format>
    <format dxfId="589">
      <pivotArea dataOnly="0" labelOnly="1" outline="0" fieldPosition="0">
        <references count="2">
          <reference field="0" count="1" selected="0">
            <x v="26"/>
          </reference>
          <reference field="1" count="1">
            <x v="28"/>
          </reference>
        </references>
      </pivotArea>
    </format>
    <format dxfId="588">
      <pivotArea dataOnly="0" labelOnly="1" outline="0" fieldPosition="0">
        <references count="2">
          <reference field="0" count="1" selected="0">
            <x v="27"/>
          </reference>
          <reference field="1" count="1">
            <x v="28"/>
          </reference>
        </references>
      </pivotArea>
    </format>
    <format dxfId="587">
      <pivotArea dataOnly="0" labelOnly="1" outline="0" fieldPosition="0">
        <references count="2">
          <reference field="0" count="1" selected="0">
            <x v="28"/>
          </reference>
          <reference field="1" count="1">
            <x v="29"/>
          </reference>
        </references>
      </pivotArea>
    </format>
    <format dxfId="586">
      <pivotArea dataOnly="0" labelOnly="1" outline="0" fieldPosition="0">
        <references count="2">
          <reference field="0" count="1" selected="0">
            <x v="29"/>
          </reference>
          <reference field="1" count="1">
            <x v="5"/>
          </reference>
        </references>
      </pivotArea>
    </format>
    <format dxfId="585">
      <pivotArea dataOnly="0" labelOnly="1" outline="0" fieldPosition="0">
        <references count="2">
          <reference field="0" count="1" selected="0">
            <x v="30"/>
          </reference>
          <reference field="1" count="1">
            <x v="23"/>
          </reference>
        </references>
      </pivotArea>
    </format>
    <format dxfId="584">
      <pivotArea dataOnly="0" labelOnly="1" outline="0" fieldPosition="0">
        <references count="2">
          <reference field="0" count="1" selected="0">
            <x v="31"/>
          </reference>
          <reference field="1" count="1">
            <x v="24"/>
          </reference>
        </references>
      </pivotArea>
    </format>
    <format dxfId="583">
      <pivotArea dataOnly="0" labelOnly="1" outline="0" fieldPosition="0">
        <references count="2">
          <reference field="0" count="1" selected="0">
            <x v="32"/>
          </reference>
          <reference field="1" count="1">
            <x v="7"/>
          </reference>
        </references>
      </pivotArea>
    </format>
    <format dxfId="582">
      <pivotArea dataOnly="0" labelOnly="1" outline="0" fieldPosition="0">
        <references count="2">
          <reference field="0" count="1" selected="0">
            <x v="33"/>
          </reference>
          <reference field="1" count="1">
            <x v="26"/>
          </reference>
        </references>
      </pivotArea>
    </format>
    <format dxfId="581">
      <pivotArea dataOnly="0" labelOnly="1" outline="0" fieldPosition="0">
        <references count="2">
          <reference field="0" count="1" selected="0">
            <x v="34"/>
          </reference>
          <reference field="1" count="1">
            <x v="39"/>
          </reference>
        </references>
      </pivotArea>
    </format>
    <format dxfId="580">
      <pivotArea dataOnly="0" labelOnly="1" outline="0" fieldPosition="0">
        <references count="2">
          <reference field="0" count="1" selected="0">
            <x v="35"/>
          </reference>
          <reference field="1" count="1">
            <x v="27"/>
          </reference>
        </references>
      </pivotArea>
    </format>
    <format dxfId="579">
      <pivotArea dataOnly="0" labelOnly="1" outline="0" fieldPosition="0">
        <references count="2">
          <reference field="0" count="1" selected="0">
            <x v="36"/>
          </reference>
          <reference field="1" count="1">
            <x v="41"/>
          </reference>
        </references>
      </pivotArea>
    </format>
    <format dxfId="578">
      <pivotArea dataOnly="0" labelOnly="1" outline="0" fieldPosition="0">
        <references count="2">
          <reference field="0" count="1" selected="0">
            <x v="37"/>
          </reference>
          <reference field="1" count="1">
            <x v="25"/>
          </reference>
        </references>
      </pivotArea>
    </format>
    <format dxfId="577">
      <pivotArea dataOnly="0" labelOnly="1" outline="0" fieldPosition="0">
        <references count="2">
          <reference field="0" count="1" selected="0">
            <x v="38"/>
          </reference>
          <reference field="1" count="1">
            <x v="25"/>
          </reference>
        </references>
      </pivotArea>
    </format>
    <format dxfId="576">
      <pivotArea dataOnly="0" labelOnly="1" outline="0" fieldPosition="0">
        <references count="2">
          <reference field="0" count="1" selected="0">
            <x v="39"/>
          </reference>
          <reference field="1" count="1">
            <x v="40"/>
          </reference>
        </references>
      </pivotArea>
    </format>
    <format dxfId="575">
      <pivotArea dataOnly="0" labelOnly="1" outline="0" fieldPosition="0">
        <references count="2">
          <reference field="0" count="1" selected="0">
            <x v="40"/>
          </reference>
          <reference field="1" count="1">
            <x v="32"/>
          </reference>
        </references>
      </pivotArea>
    </format>
    <format dxfId="574">
      <pivotArea dataOnly="0" labelOnly="1" outline="0" fieldPosition="0">
        <references count="2">
          <reference field="0" count="1" selected="0">
            <x v="41"/>
          </reference>
          <reference field="1" count="1">
            <x v="12"/>
          </reference>
        </references>
      </pivotArea>
    </format>
    <format dxfId="573">
      <pivotArea dataOnly="0" labelOnly="1" outline="0" fieldPosition="0">
        <references count="2">
          <reference field="0" count="1" selected="0">
            <x v="42"/>
          </reference>
          <reference field="1" count="1">
            <x v="13"/>
          </reference>
        </references>
      </pivotArea>
    </format>
    <format dxfId="572">
      <pivotArea dataOnly="0" labelOnly="1" outline="0" fieldPosition="0">
        <references count="2">
          <reference field="0" count="1" selected="0">
            <x v="43"/>
          </reference>
          <reference field="1" count="1">
            <x v="19"/>
          </reference>
        </references>
      </pivotArea>
    </format>
    <format dxfId="571">
      <pivotArea dataOnly="0" labelOnly="1" outline="0" fieldPosition="0">
        <references count="2">
          <reference field="0" count="1" selected="0">
            <x v="44"/>
          </reference>
          <reference field="1" count="1">
            <x v="17"/>
          </reference>
        </references>
      </pivotArea>
    </format>
    <format dxfId="570">
      <pivotArea dataOnly="0" labelOnly="1" outline="0" fieldPosition="0">
        <references count="2">
          <reference field="0" count="1" selected="0">
            <x v="45"/>
          </reference>
          <reference field="1" count="1">
            <x v="34"/>
          </reference>
        </references>
      </pivotArea>
    </format>
    <format dxfId="569">
      <pivotArea dataOnly="0" labelOnly="1" outline="0" fieldPosition="0">
        <references count="2">
          <reference field="0" count="1" selected="0">
            <x v="46"/>
          </reference>
          <reference field="1" count="1">
            <x v="21"/>
          </reference>
        </references>
      </pivotArea>
    </format>
    <format dxfId="568">
      <pivotArea dataOnly="0" labelOnly="1" outline="0" fieldPosition="0">
        <references count="2">
          <reference field="0" count="1" selected="0">
            <x v="47"/>
          </reference>
          <reference field="1" count="1">
            <x v="22"/>
          </reference>
        </references>
      </pivotArea>
    </format>
    <format dxfId="567">
      <pivotArea dataOnly="0" labelOnly="1" outline="0" fieldPosition="0">
        <references count="2">
          <reference field="0" count="1" selected="0">
            <x v="48"/>
          </reference>
          <reference field="1" count="1">
            <x v="6"/>
          </reference>
        </references>
      </pivotArea>
    </format>
    <format dxfId="566">
      <pivotArea dataOnly="0" labelOnly="1" outline="0" fieldPosition="0">
        <references count="2">
          <reference field="0" count="1" selected="0">
            <x v="0"/>
          </reference>
          <reference field="1" count="1">
            <x v="0"/>
          </reference>
        </references>
      </pivotArea>
    </format>
    <format dxfId="565">
      <pivotArea dataOnly="0" labelOnly="1" outline="0" fieldPosition="0">
        <references count="2">
          <reference field="0" count="1" selected="0">
            <x v="1"/>
          </reference>
          <reference field="1" count="1">
            <x v="4"/>
          </reference>
        </references>
      </pivotArea>
    </format>
    <format dxfId="564">
      <pivotArea dataOnly="0" labelOnly="1" outline="0" fieldPosition="0">
        <references count="2">
          <reference field="0" count="1" selected="0">
            <x v="2"/>
          </reference>
          <reference field="1" count="1">
            <x v="36"/>
          </reference>
        </references>
      </pivotArea>
    </format>
    <format dxfId="563">
      <pivotArea dataOnly="0" labelOnly="1" outline="0" fieldPosition="0">
        <references count="2">
          <reference field="0" count="1" selected="0">
            <x v="3"/>
          </reference>
          <reference field="1" count="1">
            <x v="30"/>
          </reference>
        </references>
      </pivotArea>
    </format>
    <format dxfId="562">
      <pivotArea dataOnly="0" labelOnly="1" outline="0" fieldPosition="0">
        <references count="2">
          <reference field="0" count="1" selected="0">
            <x v="4"/>
          </reference>
          <reference field="1" count="1">
            <x v="20"/>
          </reference>
        </references>
      </pivotArea>
    </format>
    <format dxfId="561">
      <pivotArea dataOnly="0" labelOnly="1" outline="0" fieldPosition="0">
        <references count="2">
          <reference field="0" count="1" selected="0">
            <x v="5"/>
          </reference>
          <reference field="1" count="1">
            <x v="20"/>
          </reference>
        </references>
      </pivotArea>
    </format>
    <format dxfId="560">
      <pivotArea dataOnly="0" labelOnly="1" outline="0" fieldPosition="0">
        <references count="2">
          <reference field="0" count="1" selected="0">
            <x v="6"/>
          </reference>
          <reference field="1" count="1">
            <x v="16"/>
          </reference>
        </references>
      </pivotArea>
    </format>
    <format dxfId="559">
      <pivotArea dataOnly="0" labelOnly="1" outline="0" fieldPosition="0">
        <references count="2">
          <reference field="0" count="1" selected="0">
            <x v="7"/>
          </reference>
          <reference field="1" count="1">
            <x v="10"/>
          </reference>
        </references>
      </pivotArea>
    </format>
    <format dxfId="558">
      <pivotArea dataOnly="0" labelOnly="1" outline="0" fieldPosition="0">
        <references count="2">
          <reference field="0" count="1" selected="0">
            <x v="8"/>
          </reference>
          <reference field="1" count="1">
            <x v="9"/>
          </reference>
        </references>
      </pivotArea>
    </format>
    <format dxfId="557">
      <pivotArea dataOnly="0" labelOnly="1" outline="0" fieldPosition="0">
        <references count="2">
          <reference field="0" count="1" selected="0">
            <x v="9"/>
          </reference>
          <reference field="1" count="1">
            <x v="1"/>
          </reference>
        </references>
      </pivotArea>
    </format>
    <format dxfId="556">
      <pivotArea dataOnly="0" labelOnly="1" outline="0" fieldPosition="0">
        <references count="2">
          <reference field="0" count="1" selected="0">
            <x v="10"/>
          </reference>
          <reference field="1" count="1">
            <x v="1"/>
          </reference>
        </references>
      </pivotArea>
    </format>
    <format dxfId="555">
      <pivotArea dataOnly="0" labelOnly="1" outline="0" fieldPosition="0">
        <references count="2">
          <reference field="0" count="1" selected="0">
            <x v="11"/>
          </reference>
          <reference field="1" count="1">
            <x v="31"/>
          </reference>
        </references>
      </pivotArea>
    </format>
    <format dxfId="554">
      <pivotArea dataOnly="0" labelOnly="1" outline="0" fieldPosition="0">
        <references count="2">
          <reference field="0" count="1" selected="0">
            <x v="12"/>
          </reference>
          <reference field="1" count="1">
            <x v="3"/>
          </reference>
        </references>
      </pivotArea>
    </format>
    <format dxfId="553">
      <pivotArea dataOnly="0" labelOnly="1" outline="0" fieldPosition="0">
        <references count="2">
          <reference field="0" count="1" selected="0">
            <x v="13"/>
          </reference>
          <reference field="1" count="1">
            <x v="18"/>
          </reference>
        </references>
      </pivotArea>
    </format>
    <format dxfId="552">
      <pivotArea dataOnly="0" labelOnly="1" outline="0" fieldPosition="0">
        <references count="2">
          <reference field="0" count="1" selected="0">
            <x v="14"/>
          </reference>
          <reference field="1" count="1">
            <x v="8"/>
          </reference>
        </references>
      </pivotArea>
    </format>
    <format dxfId="551">
      <pivotArea dataOnly="0" labelOnly="1" outline="0" fieldPosition="0">
        <references count="2">
          <reference field="0" count="1" selected="0">
            <x v="15"/>
          </reference>
          <reference field="1" count="1">
            <x v="14"/>
          </reference>
        </references>
      </pivotArea>
    </format>
    <format dxfId="550">
      <pivotArea dataOnly="0" labelOnly="1" outline="0" fieldPosition="0">
        <references count="2">
          <reference field="0" count="1" selected="0">
            <x v="16"/>
          </reference>
          <reference field="1" count="1">
            <x v="35"/>
          </reference>
        </references>
      </pivotArea>
    </format>
    <format dxfId="549">
      <pivotArea dataOnly="0" labelOnly="1" outline="0" fieldPosition="0">
        <references count="2">
          <reference field="0" count="1" selected="0">
            <x v="17"/>
          </reference>
          <reference field="1" count="1">
            <x v="15"/>
          </reference>
        </references>
      </pivotArea>
    </format>
    <format dxfId="548">
      <pivotArea dataOnly="0" labelOnly="1" outline="0" fieldPosition="0">
        <references count="2">
          <reference field="0" count="1" selected="0">
            <x v="18"/>
          </reference>
          <reference field="1" count="1">
            <x v="33"/>
          </reference>
        </references>
      </pivotArea>
    </format>
    <format dxfId="547">
      <pivotArea dataOnly="0" labelOnly="1" outline="0" fieldPosition="0">
        <references count="2">
          <reference field="0" count="1" selected="0">
            <x v="19"/>
          </reference>
          <reference field="1" count="1">
            <x v="38"/>
          </reference>
        </references>
      </pivotArea>
    </format>
    <format dxfId="546">
      <pivotArea dataOnly="0" labelOnly="1" outline="0" fieldPosition="0">
        <references count="2">
          <reference field="0" count="1" selected="0">
            <x v="20"/>
          </reference>
          <reference field="1" count="1">
            <x v="38"/>
          </reference>
        </references>
      </pivotArea>
    </format>
    <format dxfId="545">
      <pivotArea dataOnly="0" labelOnly="1" outline="0" fieldPosition="0">
        <references count="2">
          <reference field="0" count="1" selected="0">
            <x v="21"/>
          </reference>
          <reference field="1" count="1">
            <x v="2"/>
          </reference>
        </references>
      </pivotArea>
    </format>
    <format dxfId="544">
      <pivotArea dataOnly="0" labelOnly="1" outline="0" fieldPosition="0">
        <references count="2">
          <reference field="0" count="1" selected="0">
            <x v="22"/>
          </reference>
          <reference field="1" count="1">
            <x v="11"/>
          </reference>
        </references>
      </pivotArea>
    </format>
    <format dxfId="543">
      <pivotArea dataOnly="0" labelOnly="1" outline="0" fieldPosition="0">
        <references count="2">
          <reference field="0" count="1" selected="0">
            <x v="23"/>
          </reference>
          <reference field="1" count="1">
            <x v="37"/>
          </reference>
        </references>
      </pivotArea>
    </format>
    <format dxfId="542">
      <pivotArea dataOnly="0" labelOnly="1" outline="0" fieldPosition="0">
        <references count="2">
          <reference field="0" count="1" selected="0">
            <x v="24"/>
          </reference>
          <reference field="1" count="1">
            <x v="28"/>
          </reference>
        </references>
      </pivotArea>
    </format>
    <format dxfId="541">
      <pivotArea dataOnly="0" labelOnly="1" outline="0" fieldPosition="0">
        <references count="2">
          <reference field="0" count="1" selected="0">
            <x v="25"/>
          </reference>
          <reference field="1" count="1">
            <x v="28"/>
          </reference>
        </references>
      </pivotArea>
    </format>
    <format dxfId="540">
      <pivotArea dataOnly="0" labelOnly="1" outline="0" fieldPosition="0">
        <references count="2">
          <reference field="0" count="1" selected="0">
            <x v="26"/>
          </reference>
          <reference field="1" count="1">
            <x v="28"/>
          </reference>
        </references>
      </pivotArea>
    </format>
    <format dxfId="539">
      <pivotArea dataOnly="0" labelOnly="1" outline="0" fieldPosition="0">
        <references count="2">
          <reference field="0" count="1" selected="0">
            <x v="27"/>
          </reference>
          <reference field="1" count="1">
            <x v="28"/>
          </reference>
        </references>
      </pivotArea>
    </format>
    <format dxfId="538">
      <pivotArea dataOnly="0" labelOnly="1" outline="0" fieldPosition="0">
        <references count="2">
          <reference field="0" count="1" selected="0">
            <x v="28"/>
          </reference>
          <reference field="1" count="1">
            <x v="29"/>
          </reference>
        </references>
      </pivotArea>
    </format>
    <format dxfId="537">
      <pivotArea dataOnly="0" labelOnly="1" outline="0" fieldPosition="0">
        <references count="2">
          <reference field="0" count="1" selected="0">
            <x v="29"/>
          </reference>
          <reference field="1" count="1">
            <x v="5"/>
          </reference>
        </references>
      </pivotArea>
    </format>
    <format dxfId="536">
      <pivotArea dataOnly="0" labelOnly="1" outline="0" fieldPosition="0">
        <references count="2">
          <reference field="0" count="1" selected="0">
            <x v="30"/>
          </reference>
          <reference field="1" count="1">
            <x v="23"/>
          </reference>
        </references>
      </pivotArea>
    </format>
    <format dxfId="535">
      <pivotArea dataOnly="0" labelOnly="1" outline="0" fieldPosition="0">
        <references count="2">
          <reference field="0" count="1" selected="0">
            <x v="31"/>
          </reference>
          <reference field="1" count="1">
            <x v="24"/>
          </reference>
        </references>
      </pivotArea>
    </format>
    <format dxfId="534">
      <pivotArea dataOnly="0" labelOnly="1" outline="0" fieldPosition="0">
        <references count="2">
          <reference field="0" count="1" selected="0">
            <x v="32"/>
          </reference>
          <reference field="1" count="1">
            <x v="7"/>
          </reference>
        </references>
      </pivotArea>
    </format>
    <format dxfId="533">
      <pivotArea dataOnly="0" labelOnly="1" outline="0" fieldPosition="0">
        <references count="2">
          <reference field="0" count="1" selected="0">
            <x v="33"/>
          </reference>
          <reference field="1" count="1">
            <x v="26"/>
          </reference>
        </references>
      </pivotArea>
    </format>
    <format dxfId="532">
      <pivotArea dataOnly="0" labelOnly="1" outline="0" fieldPosition="0">
        <references count="2">
          <reference field="0" count="1" selected="0">
            <x v="34"/>
          </reference>
          <reference field="1" count="1">
            <x v="39"/>
          </reference>
        </references>
      </pivotArea>
    </format>
    <format dxfId="531">
      <pivotArea dataOnly="0" labelOnly="1" outline="0" fieldPosition="0">
        <references count="2">
          <reference field="0" count="1" selected="0">
            <x v="35"/>
          </reference>
          <reference field="1" count="1">
            <x v="27"/>
          </reference>
        </references>
      </pivotArea>
    </format>
    <format dxfId="530">
      <pivotArea dataOnly="0" labelOnly="1" outline="0" fieldPosition="0">
        <references count="2">
          <reference field="0" count="1" selected="0">
            <x v="36"/>
          </reference>
          <reference field="1" count="1">
            <x v="41"/>
          </reference>
        </references>
      </pivotArea>
    </format>
    <format dxfId="529">
      <pivotArea dataOnly="0" labelOnly="1" outline="0" fieldPosition="0">
        <references count="2">
          <reference field="0" count="1" selected="0">
            <x v="37"/>
          </reference>
          <reference field="1" count="1">
            <x v="25"/>
          </reference>
        </references>
      </pivotArea>
    </format>
    <format dxfId="528">
      <pivotArea dataOnly="0" labelOnly="1" outline="0" fieldPosition="0">
        <references count="2">
          <reference field="0" count="1" selected="0">
            <x v="38"/>
          </reference>
          <reference field="1" count="1">
            <x v="25"/>
          </reference>
        </references>
      </pivotArea>
    </format>
    <format dxfId="527">
      <pivotArea dataOnly="0" labelOnly="1" outline="0" fieldPosition="0">
        <references count="2">
          <reference field="0" count="1" selected="0">
            <x v="39"/>
          </reference>
          <reference field="1" count="1">
            <x v="40"/>
          </reference>
        </references>
      </pivotArea>
    </format>
    <format dxfId="526">
      <pivotArea dataOnly="0" labelOnly="1" outline="0" fieldPosition="0">
        <references count="2">
          <reference field="0" count="1" selected="0">
            <x v="40"/>
          </reference>
          <reference field="1" count="1">
            <x v="32"/>
          </reference>
        </references>
      </pivotArea>
    </format>
    <format dxfId="525">
      <pivotArea dataOnly="0" labelOnly="1" outline="0" fieldPosition="0">
        <references count="2">
          <reference field="0" count="1" selected="0">
            <x v="41"/>
          </reference>
          <reference field="1" count="1">
            <x v="12"/>
          </reference>
        </references>
      </pivotArea>
    </format>
    <format dxfId="524">
      <pivotArea dataOnly="0" labelOnly="1" outline="0" fieldPosition="0">
        <references count="2">
          <reference field="0" count="1" selected="0">
            <x v="42"/>
          </reference>
          <reference field="1" count="1">
            <x v="13"/>
          </reference>
        </references>
      </pivotArea>
    </format>
    <format dxfId="523">
      <pivotArea dataOnly="0" labelOnly="1" outline="0" fieldPosition="0">
        <references count="2">
          <reference field="0" count="1" selected="0">
            <x v="43"/>
          </reference>
          <reference field="1" count="1">
            <x v="19"/>
          </reference>
        </references>
      </pivotArea>
    </format>
    <format dxfId="522">
      <pivotArea dataOnly="0" labelOnly="1" outline="0" fieldPosition="0">
        <references count="2">
          <reference field="0" count="1" selected="0">
            <x v="44"/>
          </reference>
          <reference field="1" count="1">
            <x v="17"/>
          </reference>
        </references>
      </pivotArea>
    </format>
    <format dxfId="521">
      <pivotArea dataOnly="0" labelOnly="1" outline="0" fieldPosition="0">
        <references count="2">
          <reference field="0" count="1" selected="0">
            <x v="45"/>
          </reference>
          <reference field="1" count="1">
            <x v="34"/>
          </reference>
        </references>
      </pivotArea>
    </format>
    <format dxfId="520">
      <pivotArea dataOnly="0" labelOnly="1" outline="0" fieldPosition="0">
        <references count="2">
          <reference field="0" count="1" selected="0">
            <x v="46"/>
          </reference>
          <reference field="1" count="1">
            <x v="21"/>
          </reference>
        </references>
      </pivotArea>
    </format>
    <format dxfId="519">
      <pivotArea dataOnly="0" labelOnly="1" outline="0" fieldPosition="0">
        <references count="2">
          <reference field="0" count="1" selected="0">
            <x v="47"/>
          </reference>
          <reference field="1" count="1">
            <x v="22"/>
          </reference>
        </references>
      </pivotArea>
    </format>
    <format dxfId="518">
      <pivotArea dataOnly="0" labelOnly="1" outline="0" fieldPosition="0">
        <references count="2">
          <reference field="0" count="1" selected="0">
            <x v="48"/>
          </reference>
          <reference field="1" count="1">
            <x v="6"/>
          </reference>
        </references>
      </pivotArea>
    </format>
    <format dxfId="517">
      <pivotArea type="all" dataOnly="0" outline="0" fieldPosition="0"/>
    </format>
    <format dxfId="516">
      <pivotArea dataOnly="0" labelOnly="1" outline="0" fieldPosition="0">
        <references count="1">
          <reference field="0" count="0"/>
        </references>
      </pivotArea>
    </format>
    <format dxfId="515">
      <pivotArea dataOnly="0" labelOnly="1" outline="0" fieldPosition="0">
        <references count="2">
          <reference field="0" count="1" selected="0">
            <x v="0"/>
          </reference>
          <reference field="1" count="1">
            <x v="0"/>
          </reference>
        </references>
      </pivotArea>
    </format>
    <format dxfId="514">
      <pivotArea dataOnly="0" labelOnly="1" outline="0" fieldPosition="0">
        <references count="2">
          <reference field="0" count="1" selected="0">
            <x v="1"/>
          </reference>
          <reference field="1" count="1">
            <x v="4"/>
          </reference>
        </references>
      </pivotArea>
    </format>
    <format dxfId="513">
      <pivotArea dataOnly="0" labelOnly="1" outline="0" fieldPosition="0">
        <references count="2">
          <reference field="0" count="1" selected="0">
            <x v="2"/>
          </reference>
          <reference field="1" count="1">
            <x v="36"/>
          </reference>
        </references>
      </pivotArea>
    </format>
    <format dxfId="512">
      <pivotArea dataOnly="0" labelOnly="1" outline="0" fieldPosition="0">
        <references count="2">
          <reference field="0" count="1" selected="0">
            <x v="3"/>
          </reference>
          <reference field="1" count="1">
            <x v="30"/>
          </reference>
        </references>
      </pivotArea>
    </format>
    <format dxfId="511">
      <pivotArea dataOnly="0" labelOnly="1" outline="0" fieldPosition="0">
        <references count="2">
          <reference field="0" count="1" selected="0">
            <x v="4"/>
          </reference>
          <reference field="1" count="1">
            <x v="20"/>
          </reference>
        </references>
      </pivotArea>
    </format>
    <format dxfId="510">
      <pivotArea dataOnly="0" labelOnly="1" outline="0" fieldPosition="0">
        <references count="2">
          <reference field="0" count="1" selected="0">
            <x v="5"/>
          </reference>
          <reference field="1" count="1">
            <x v="20"/>
          </reference>
        </references>
      </pivotArea>
    </format>
    <format dxfId="509">
      <pivotArea dataOnly="0" labelOnly="1" outline="0" fieldPosition="0">
        <references count="2">
          <reference field="0" count="1" selected="0">
            <x v="6"/>
          </reference>
          <reference field="1" count="1">
            <x v="16"/>
          </reference>
        </references>
      </pivotArea>
    </format>
    <format dxfId="508">
      <pivotArea dataOnly="0" labelOnly="1" outline="0" fieldPosition="0">
        <references count="2">
          <reference field="0" count="1" selected="0">
            <x v="7"/>
          </reference>
          <reference field="1" count="1">
            <x v="10"/>
          </reference>
        </references>
      </pivotArea>
    </format>
    <format dxfId="507">
      <pivotArea dataOnly="0" labelOnly="1" outline="0" fieldPosition="0">
        <references count="2">
          <reference field="0" count="1" selected="0">
            <x v="8"/>
          </reference>
          <reference field="1" count="1">
            <x v="9"/>
          </reference>
        </references>
      </pivotArea>
    </format>
    <format dxfId="506">
      <pivotArea dataOnly="0" labelOnly="1" outline="0" fieldPosition="0">
        <references count="2">
          <reference field="0" count="1" selected="0">
            <x v="9"/>
          </reference>
          <reference field="1" count="1">
            <x v="1"/>
          </reference>
        </references>
      </pivotArea>
    </format>
    <format dxfId="505">
      <pivotArea dataOnly="0" labelOnly="1" outline="0" fieldPosition="0">
        <references count="2">
          <reference field="0" count="1" selected="0">
            <x v="10"/>
          </reference>
          <reference field="1" count="1">
            <x v="1"/>
          </reference>
        </references>
      </pivotArea>
    </format>
    <format dxfId="504">
      <pivotArea dataOnly="0" labelOnly="1" outline="0" fieldPosition="0">
        <references count="2">
          <reference field="0" count="1" selected="0">
            <x v="11"/>
          </reference>
          <reference field="1" count="1">
            <x v="31"/>
          </reference>
        </references>
      </pivotArea>
    </format>
    <format dxfId="503">
      <pivotArea dataOnly="0" labelOnly="1" outline="0" fieldPosition="0">
        <references count="2">
          <reference field="0" count="1" selected="0">
            <x v="12"/>
          </reference>
          <reference field="1" count="1">
            <x v="3"/>
          </reference>
        </references>
      </pivotArea>
    </format>
    <format dxfId="502">
      <pivotArea dataOnly="0" labelOnly="1" outline="0" fieldPosition="0">
        <references count="2">
          <reference field="0" count="1" selected="0">
            <x v="13"/>
          </reference>
          <reference field="1" count="1">
            <x v="18"/>
          </reference>
        </references>
      </pivotArea>
    </format>
    <format dxfId="501">
      <pivotArea dataOnly="0" labelOnly="1" outline="0" fieldPosition="0">
        <references count="2">
          <reference field="0" count="1" selected="0">
            <x v="14"/>
          </reference>
          <reference field="1" count="1">
            <x v="8"/>
          </reference>
        </references>
      </pivotArea>
    </format>
    <format dxfId="500">
      <pivotArea dataOnly="0" labelOnly="1" outline="0" fieldPosition="0">
        <references count="2">
          <reference field="0" count="1" selected="0">
            <x v="15"/>
          </reference>
          <reference field="1" count="1">
            <x v="14"/>
          </reference>
        </references>
      </pivotArea>
    </format>
    <format dxfId="499">
      <pivotArea dataOnly="0" labelOnly="1" outline="0" fieldPosition="0">
        <references count="2">
          <reference field="0" count="1" selected="0">
            <x v="16"/>
          </reference>
          <reference field="1" count="1">
            <x v="35"/>
          </reference>
        </references>
      </pivotArea>
    </format>
    <format dxfId="498">
      <pivotArea dataOnly="0" labelOnly="1" outline="0" fieldPosition="0">
        <references count="2">
          <reference field="0" count="1" selected="0">
            <x v="17"/>
          </reference>
          <reference field="1" count="1">
            <x v="15"/>
          </reference>
        </references>
      </pivotArea>
    </format>
    <format dxfId="497">
      <pivotArea dataOnly="0" labelOnly="1" outline="0" fieldPosition="0">
        <references count="2">
          <reference field="0" count="1" selected="0">
            <x v="18"/>
          </reference>
          <reference field="1" count="1">
            <x v="33"/>
          </reference>
        </references>
      </pivotArea>
    </format>
    <format dxfId="496">
      <pivotArea dataOnly="0" labelOnly="1" outline="0" fieldPosition="0">
        <references count="2">
          <reference field="0" count="1" selected="0">
            <x v="19"/>
          </reference>
          <reference field="1" count="1">
            <x v="38"/>
          </reference>
        </references>
      </pivotArea>
    </format>
    <format dxfId="495">
      <pivotArea dataOnly="0" labelOnly="1" outline="0" fieldPosition="0">
        <references count="2">
          <reference field="0" count="1" selected="0">
            <x v="20"/>
          </reference>
          <reference field="1" count="1">
            <x v="38"/>
          </reference>
        </references>
      </pivotArea>
    </format>
    <format dxfId="494">
      <pivotArea dataOnly="0" labelOnly="1" outline="0" fieldPosition="0">
        <references count="2">
          <reference field="0" count="1" selected="0">
            <x v="21"/>
          </reference>
          <reference field="1" count="1">
            <x v="2"/>
          </reference>
        </references>
      </pivotArea>
    </format>
    <format dxfId="493">
      <pivotArea dataOnly="0" labelOnly="1" outline="0" fieldPosition="0">
        <references count="2">
          <reference field="0" count="1" selected="0">
            <x v="22"/>
          </reference>
          <reference field="1" count="1">
            <x v="11"/>
          </reference>
        </references>
      </pivotArea>
    </format>
    <format dxfId="492">
      <pivotArea dataOnly="0" labelOnly="1" outline="0" fieldPosition="0">
        <references count="2">
          <reference field="0" count="1" selected="0">
            <x v="23"/>
          </reference>
          <reference field="1" count="1">
            <x v="37"/>
          </reference>
        </references>
      </pivotArea>
    </format>
    <format dxfId="491">
      <pivotArea dataOnly="0" labelOnly="1" outline="0" fieldPosition="0">
        <references count="2">
          <reference field="0" count="1" selected="0">
            <x v="24"/>
          </reference>
          <reference field="1" count="1">
            <x v="28"/>
          </reference>
        </references>
      </pivotArea>
    </format>
    <format dxfId="490">
      <pivotArea dataOnly="0" labelOnly="1" outline="0" fieldPosition="0">
        <references count="2">
          <reference field="0" count="1" selected="0">
            <x v="25"/>
          </reference>
          <reference field="1" count="1">
            <x v="28"/>
          </reference>
        </references>
      </pivotArea>
    </format>
    <format dxfId="489">
      <pivotArea dataOnly="0" labelOnly="1" outline="0" fieldPosition="0">
        <references count="2">
          <reference field="0" count="1" selected="0">
            <x v="26"/>
          </reference>
          <reference field="1" count="1">
            <x v="28"/>
          </reference>
        </references>
      </pivotArea>
    </format>
    <format dxfId="488">
      <pivotArea dataOnly="0" labelOnly="1" outline="0" fieldPosition="0">
        <references count="2">
          <reference field="0" count="1" selected="0">
            <x v="27"/>
          </reference>
          <reference field="1" count="1">
            <x v="28"/>
          </reference>
        </references>
      </pivotArea>
    </format>
    <format dxfId="487">
      <pivotArea dataOnly="0" labelOnly="1" outline="0" fieldPosition="0">
        <references count="2">
          <reference field="0" count="1" selected="0">
            <x v="28"/>
          </reference>
          <reference field="1" count="1">
            <x v="29"/>
          </reference>
        </references>
      </pivotArea>
    </format>
    <format dxfId="486">
      <pivotArea dataOnly="0" labelOnly="1" outline="0" fieldPosition="0">
        <references count="2">
          <reference field="0" count="1" selected="0">
            <x v="29"/>
          </reference>
          <reference field="1" count="1">
            <x v="5"/>
          </reference>
        </references>
      </pivotArea>
    </format>
    <format dxfId="485">
      <pivotArea dataOnly="0" labelOnly="1" outline="0" fieldPosition="0">
        <references count="2">
          <reference field="0" count="1" selected="0">
            <x v="30"/>
          </reference>
          <reference field="1" count="1">
            <x v="23"/>
          </reference>
        </references>
      </pivotArea>
    </format>
    <format dxfId="484">
      <pivotArea dataOnly="0" labelOnly="1" outline="0" fieldPosition="0">
        <references count="2">
          <reference field="0" count="1" selected="0">
            <x v="31"/>
          </reference>
          <reference field="1" count="1">
            <x v="24"/>
          </reference>
        </references>
      </pivotArea>
    </format>
    <format dxfId="483">
      <pivotArea dataOnly="0" labelOnly="1" outline="0" fieldPosition="0">
        <references count="2">
          <reference field="0" count="1" selected="0">
            <x v="32"/>
          </reference>
          <reference field="1" count="1">
            <x v="7"/>
          </reference>
        </references>
      </pivotArea>
    </format>
    <format dxfId="482">
      <pivotArea dataOnly="0" labelOnly="1" outline="0" fieldPosition="0">
        <references count="2">
          <reference field="0" count="1" selected="0">
            <x v="33"/>
          </reference>
          <reference field="1" count="1">
            <x v="26"/>
          </reference>
        </references>
      </pivotArea>
    </format>
    <format dxfId="481">
      <pivotArea dataOnly="0" labelOnly="1" outline="0" fieldPosition="0">
        <references count="2">
          <reference field="0" count="1" selected="0">
            <x v="34"/>
          </reference>
          <reference field="1" count="1">
            <x v="39"/>
          </reference>
        </references>
      </pivotArea>
    </format>
    <format dxfId="480">
      <pivotArea dataOnly="0" labelOnly="1" outline="0" fieldPosition="0">
        <references count="2">
          <reference field="0" count="1" selected="0">
            <x v="35"/>
          </reference>
          <reference field="1" count="1">
            <x v="27"/>
          </reference>
        </references>
      </pivotArea>
    </format>
    <format dxfId="479">
      <pivotArea dataOnly="0" labelOnly="1" outline="0" fieldPosition="0">
        <references count="2">
          <reference field="0" count="1" selected="0">
            <x v="36"/>
          </reference>
          <reference field="1" count="1">
            <x v="41"/>
          </reference>
        </references>
      </pivotArea>
    </format>
    <format dxfId="478">
      <pivotArea dataOnly="0" labelOnly="1" outline="0" fieldPosition="0">
        <references count="2">
          <reference field="0" count="1" selected="0">
            <x v="37"/>
          </reference>
          <reference field="1" count="1">
            <x v="25"/>
          </reference>
        </references>
      </pivotArea>
    </format>
    <format dxfId="477">
      <pivotArea dataOnly="0" labelOnly="1" outline="0" fieldPosition="0">
        <references count="2">
          <reference field="0" count="1" selected="0">
            <x v="38"/>
          </reference>
          <reference field="1" count="1">
            <x v="25"/>
          </reference>
        </references>
      </pivotArea>
    </format>
    <format dxfId="476">
      <pivotArea dataOnly="0" labelOnly="1" outline="0" fieldPosition="0">
        <references count="2">
          <reference field="0" count="1" selected="0">
            <x v="39"/>
          </reference>
          <reference field="1" count="1">
            <x v="40"/>
          </reference>
        </references>
      </pivotArea>
    </format>
    <format dxfId="475">
      <pivotArea dataOnly="0" labelOnly="1" outline="0" fieldPosition="0">
        <references count="2">
          <reference field="0" count="1" selected="0">
            <x v="40"/>
          </reference>
          <reference field="1" count="1">
            <x v="32"/>
          </reference>
        </references>
      </pivotArea>
    </format>
    <format dxfId="474">
      <pivotArea dataOnly="0" labelOnly="1" outline="0" fieldPosition="0">
        <references count="2">
          <reference field="0" count="1" selected="0">
            <x v="41"/>
          </reference>
          <reference field="1" count="1">
            <x v="12"/>
          </reference>
        </references>
      </pivotArea>
    </format>
    <format dxfId="473">
      <pivotArea dataOnly="0" labelOnly="1" outline="0" fieldPosition="0">
        <references count="2">
          <reference field="0" count="1" selected="0">
            <x v="42"/>
          </reference>
          <reference field="1" count="1">
            <x v="13"/>
          </reference>
        </references>
      </pivotArea>
    </format>
    <format dxfId="472">
      <pivotArea dataOnly="0" labelOnly="1" outline="0" fieldPosition="0">
        <references count="2">
          <reference field="0" count="1" selected="0">
            <x v="43"/>
          </reference>
          <reference field="1" count="1">
            <x v="19"/>
          </reference>
        </references>
      </pivotArea>
    </format>
    <format dxfId="471">
      <pivotArea dataOnly="0" labelOnly="1" outline="0" fieldPosition="0">
        <references count="2">
          <reference field="0" count="1" selected="0">
            <x v="44"/>
          </reference>
          <reference field="1" count="1">
            <x v="17"/>
          </reference>
        </references>
      </pivotArea>
    </format>
    <format dxfId="470">
      <pivotArea dataOnly="0" labelOnly="1" outline="0" fieldPosition="0">
        <references count="2">
          <reference field="0" count="1" selected="0">
            <x v="45"/>
          </reference>
          <reference field="1" count="1">
            <x v="34"/>
          </reference>
        </references>
      </pivotArea>
    </format>
    <format dxfId="469">
      <pivotArea dataOnly="0" labelOnly="1" outline="0" fieldPosition="0">
        <references count="2">
          <reference field="0" count="1" selected="0">
            <x v="46"/>
          </reference>
          <reference field="1" count="1">
            <x v="21"/>
          </reference>
        </references>
      </pivotArea>
    </format>
    <format dxfId="468">
      <pivotArea dataOnly="0" labelOnly="1" outline="0" fieldPosition="0">
        <references count="2">
          <reference field="0" count="1" selected="0">
            <x v="47"/>
          </reference>
          <reference field="1" count="1">
            <x v="22"/>
          </reference>
        </references>
      </pivotArea>
    </format>
    <format dxfId="467">
      <pivotArea dataOnly="0" labelOnly="1" outline="0" fieldPosition="0">
        <references count="2">
          <reference field="0" count="1" selected="0">
            <x v="48"/>
          </reference>
          <reference field="1" count="1">
            <x v="6"/>
          </reference>
        </references>
      </pivotArea>
    </format>
    <format dxfId="466">
      <pivotArea dataOnly="0" labelOnly="1" outline="0" fieldPosition="0">
        <references count="2">
          <reference field="0" count="1" selected="0">
            <x v="49"/>
          </reference>
          <reference field="1" count="1">
            <x v="21"/>
          </reference>
        </references>
      </pivotArea>
    </format>
    <format dxfId="465">
      <pivotArea dataOnly="0" labelOnly="1" outline="0" fieldPosition="0">
        <references count="2">
          <reference field="0" count="1" selected="0">
            <x v="50"/>
          </reference>
          <reference field="1" count="1">
            <x v="42"/>
          </reference>
        </references>
      </pivotArea>
    </format>
    <format dxfId="464">
      <pivotArea dataOnly="0" labelOnly="1" outline="0" fieldPosition="0">
        <references count="2">
          <reference field="0" count="1" selected="0">
            <x v="45"/>
          </reference>
          <reference field="1" count="1">
            <x v="57"/>
          </reference>
        </references>
      </pivotArea>
    </format>
    <format dxfId="463">
      <pivotArea dataOnly="0" labelOnly="1" outline="0" fieldPosition="0">
        <references count="2">
          <reference field="0" count="1" selected="0">
            <x v="50"/>
          </reference>
          <reference field="1" count="1">
            <x v="60"/>
          </reference>
        </references>
      </pivotArea>
    </format>
    <format dxfId="462">
      <pivotArea dataOnly="0" labelOnly="1" outline="0" fieldPosition="0">
        <references count="2">
          <reference field="0" count="1" selected="0">
            <x v="51"/>
          </reference>
          <reference field="1" count="1">
            <x v="43"/>
          </reference>
        </references>
      </pivotArea>
    </format>
    <format dxfId="461">
      <pivotArea dataOnly="0" labelOnly="1" outline="0" fieldPosition="0">
        <references count="2">
          <reference field="0" count="1" selected="0">
            <x v="0"/>
          </reference>
          <reference field="1" count="1">
            <x v="0"/>
          </reference>
        </references>
      </pivotArea>
    </format>
    <format dxfId="460">
      <pivotArea dataOnly="0" labelOnly="1" outline="0" fieldPosition="0">
        <references count="2">
          <reference field="0" count="1" selected="0">
            <x v="1"/>
          </reference>
          <reference field="1" count="1">
            <x v="4"/>
          </reference>
        </references>
      </pivotArea>
    </format>
    <format dxfId="459">
      <pivotArea dataOnly="0" labelOnly="1" outline="0" fieldPosition="0">
        <references count="2">
          <reference field="0" count="1" selected="0">
            <x v="2"/>
          </reference>
          <reference field="1" count="1">
            <x v="36"/>
          </reference>
        </references>
      </pivotArea>
    </format>
    <format dxfId="458">
      <pivotArea dataOnly="0" labelOnly="1" outline="0" fieldPosition="0">
        <references count="2">
          <reference field="0" count="1" selected="0">
            <x v="3"/>
          </reference>
          <reference field="1" count="1">
            <x v="48"/>
          </reference>
        </references>
      </pivotArea>
    </format>
    <format dxfId="457">
      <pivotArea dataOnly="0" labelOnly="1" outline="0" fieldPosition="0">
        <references count="2">
          <reference field="0" count="1" selected="0">
            <x v="4"/>
          </reference>
          <reference field="1" count="1">
            <x v="44"/>
          </reference>
        </references>
      </pivotArea>
    </format>
    <format dxfId="456">
      <pivotArea dataOnly="0" labelOnly="1" outline="0" fieldPosition="0">
        <references count="2">
          <reference field="0" count="1" selected="0">
            <x v="5"/>
          </reference>
          <reference field="1" count="1">
            <x v="44"/>
          </reference>
        </references>
      </pivotArea>
    </format>
    <format dxfId="455">
      <pivotArea dataOnly="0" labelOnly="1" outline="0" fieldPosition="0">
        <references count="2">
          <reference field="0" count="1" selected="0">
            <x v="13"/>
          </reference>
          <reference field="1" count="1">
            <x v="50"/>
          </reference>
        </references>
      </pivotArea>
    </format>
    <format dxfId="454">
      <pivotArea dataOnly="0" labelOnly="1" outline="0" fieldPosition="0">
        <references count="2">
          <reference field="0" count="1" selected="0">
            <x v="14"/>
          </reference>
          <reference field="1" count="1">
            <x v="51"/>
          </reference>
        </references>
      </pivotArea>
    </format>
    <format dxfId="453">
      <pivotArea dataOnly="0" labelOnly="1" outline="0" fieldPosition="0">
        <references count="2">
          <reference field="0" count="1" selected="0">
            <x v="18"/>
          </reference>
          <reference field="1" count="1">
            <x v="53"/>
          </reference>
        </references>
      </pivotArea>
    </format>
    <format dxfId="452">
      <pivotArea dataOnly="0" labelOnly="1" outline="0" fieldPosition="0">
        <references count="2">
          <reference field="0" count="1" selected="0">
            <x v="30"/>
          </reference>
          <reference field="1" count="1">
            <x v="23"/>
          </reference>
        </references>
      </pivotArea>
    </format>
    <format dxfId="451">
      <pivotArea dataOnly="0" labelOnly="1" outline="0" fieldPosition="0">
        <references count="2">
          <reference field="0" count="1" selected="0">
            <x v="31"/>
          </reference>
          <reference field="1" count="1">
            <x v="54"/>
          </reference>
        </references>
      </pivotArea>
    </format>
    <format dxfId="450">
      <pivotArea dataOnly="0" labelOnly="1" outline="0" fieldPosition="0">
        <references count="2">
          <reference field="0" count="1" selected="0">
            <x v="35"/>
          </reference>
          <reference field="1" count="1">
            <x v="55"/>
          </reference>
        </references>
      </pivotArea>
    </format>
    <format dxfId="449">
      <pivotArea dataOnly="0" labelOnly="1" outline="0" fieldPosition="0">
        <references count="2">
          <reference field="0" count="1" selected="0">
            <x v="36"/>
          </reference>
          <reference field="1" count="1">
            <x v="56"/>
          </reference>
        </references>
      </pivotArea>
    </format>
    <format dxfId="448">
      <pivotArea dataOnly="0" labelOnly="1" outline="0" fieldPosition="0">
        <references count="2">
          <reference field="0" count="1" selected="0">
            <x v="37"/>
          </reference>
          <reference field="1" count="1">
            <x v="25"/>
          </reference>
        </references>
      </pivotArea>
    </format>
    <format dxfId="447">
      <pivotArea dataOnly="0" labelOnly="1" outline="0" fieldPosition="0">
        <references count="2">
          <reference field="0" count="1" selected="0">
            <x v="38"/>
          </reference>
          <reference field="1" count="1">
            <x v="25"/>
          </reference>
        </references>
      </pivotArea>
    </format>
    <format dxfId="446">
      <pivotArea dataOnly="0" labelOnly="1" outline="0" fieldPosition="0">
        <references count="2">
          <reference field="0" count="1" selected="0">
            <x v="40"/>
          </reference>
          <reference field="1" count="1">
            <x v="45"/>
          </reference>
        </references>
      </pivotArea>
    </format>
    <format dxfId="445">
      <pivotArea dataOnly="0" labelOnly="1" outline="0" fieldPosition="0">
        <references count="2">
          <reference field="0" count="1" selected="0">
            <x v="45"/>
          </reference>
          <reference field="1" count="1">
            <x v="66"/>
          </reference>
        </references>
      </pivotArea>
    </format>
    <format dxfId="444">
      <pivotArea dataOnly="0" labelOnly="1" outline="0" fieldPosition="0">
        <references count="2">
          <reference field="0" count="1" selected="0">
            <x v="47"/>
          </reference>
          <reference field="1" count="1">
            <x v="58"/>
          </reference>
        </references>
      </pivotArea>
    </format>
    <format dxfId="443">
      <pivotArea dataOnly="0" labelOnly="1" outline="0" fieldPosition="0">
        <references count="2">
          <reference field="0" count="1" selected="0">
            <x v="48"/>
          </reference>
          <reference field="1" count="1">
            <x v="59"/>
          </reference>
        </references>
      </pivotArea>
    </format>
    <format dxfId="442">
      <pivotArea dataOnly="0" labelOnly="1" outline="0" fieldPosition="0">
        <references count="2">
          <reference field="0" count="1" selected="0">
            <x v="50"/>
          </reference>
          <reference field="1" count="1">
            <x v="67"/>
          </reference>
        </references>
      </pivotArea>
    </format>
    <format dxfId="441">
      <pivotArea dataOnly="0" labelOnly="1" outline="0" fieldPosition="0">
        <references count="2">
          <reference field="0" count="1" selected="0">
            <x v="52"/>
          </reference>
          <reference field="1" count="1">
            <x v="61"/>
          </reference>
        </references>
      </pivotArea>
    </format>
    <format dxfId="440">
      <pivotArea dataOnly="0" labelOnly="1" outline="0" fieldPosition="0">
        <references count="2">
          <reference field="0" count="1" selected="0">
            <x v="53"/>
          </reference>
          <reference field="1" count="1">
            <x v="49"/>
          </reference>
        </references>
      </pivotArea>
    </format>
    <format dxfId="439">
      <pivotArea dataOnly="0" labelOnly="1" outline="0" fieldPosition="0">
        <references count="2">
          <reference field="0" count="1" selected="0">
            <x v="54"/>
          </reference>
          <reference field="1" count="1">
            <x v="52"/>
          </reference>
        </references>
      </pivotArea>
    </format>
    <format dxfId="438">
      <pivotArea dataOnly="0" labelOnly="1" outline="0" fieldPosition="0">
        <references count="2">
          <reference field="0" count="1" selected="0">
            <x v="55"/>
          </reference>
          <reference field="1" count="1">
            <x v="62"/>
          </reference>
        </references>
      </pivotArea>
    </format>
    <format dxfId="437">
      <pivotArea dataOnly="0" labelOnly="1" outline="0" fieldPosition="0">
        <references count="2">
          <reference field="0" count="1" selected="0">
            <x v="56"/>
          </reference>
          <reference field="1" count="1">
            <x v="63"/>
          </reference>
        </references>
      </pivotArea>
    </format>
    <format dxfId="436">
      <pivotArea dataOnly="0" labelOnly="1" outline="0" fieldPosition="0">
        <references count="2">
          <reference field="0" count="1" selected="0">
            <x v="57"/>
          </reference>
          <reference field="1" count="1">
            <x v="64"/>
          </reference>
        </references>
      </pivotArea>
    </format>
    <format dxfId="435">
      <pivotArea dataOnly="0" labelOnly="1" outline="0" fieldPosition="0">
        <references count="2">
          <reference field="0" count="1" selected="0">
            <x v="58"/>
          </reference>
          <reference field="1" count="1">
            <x v="65"/>
          </reference>
        </references>
      </pivotArea>
    </format>
    <format dxfId="434">
      <pivotArea dataOnly="0" labelOnly="1" outline="0" fieldPosition="0">
        <references count="2">
          <reference field="0" count="1" selected="0">
            <x v="59"/>
          </reference>
          <reference field="1" count="1">
            <x v="68"/>
          </reference>
        </references>
      </pivotArea>
    </format>
    <format dxfId="433">
      <pivotArea dataOnly="0" labelOnly="1" outline="0" fieldPosition="0">
        <references count="2">
          <reference field="0" count="1" selected="0">
            <x v="60"/>
          </reference>
          <reference field="1" count="1">
            <x v="69"/>
          </reference>
        </references>
      </pivotArea>
    </format>
    <format dxfId="432">
      <pivotArea dataOnly="0" labelOnly="1" outline="0" fieldPosition="0">
        <references count="2">
          <reference field="0" count="1" selected="0">
            <x v="61"/>
          </reference>
          <reference field="1" count="1">
            <x v="70"/>
          </reference>
        </references>
      </pivotArea>
    </format>
    <format dxfId="431">
      <pivotArea dataOnly="0" labelOnly="1" outline="0" fieldPosition="0">
        <references count="2">
          <reference field="0" count="1" selected="0">
            <x v="62"/>
          </reference>
          <reference field="1" count="1">
            <x v="7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31" workbookViewId="0">
      <selection activeCell="C19" sqref="C19"/>
    </sheetView>
  </sheetViews>
  <sheetFormatPr defaultColWidth="8.85546875"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42578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42578125" hidden="1" customWidth="1"/>
    <col min="18" max="18" width="28.42578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5" t="s">
        <v>29</v>
      </c>
      <c r="C2" s="76"/>
      <c r="D2" s="77"/>
    </row>
    <row r="3" spans="2:22" ht="15.75" thickBot="1" x14ac:dyDescent="0.3"/>
    <row r="4" spans="2:22" ht="39" customHeight="1" x14ac:dyDescent="0.25">
      <c r="B4" s="84" t="s">
        <v>78</v>
      </c>
      <c r="C4" s="85"/>
      <c r="D4" s="86"/>
    </row>
    <row r="5" spans="2:22" ht="52.5" customHeight="1" thickBot="1" x14ac:dyDescent="0.3">
      <c r="B5" s="78" t="s">
        <v>28</v>
      </c>
      <c r="C5" s="79"/>
      <c r="D5" s="80"/>
    </row>
    <row r="6" spans="2:22" ht="36.75" customHeight="1" thickBot="1" x14ac:dyDescent="0.3">
      <c r="B6" s="78" t="s">
        <v>113</v>
      </c>
      <c r="C6" s="79"/>
      <c r="D6" s="80"/>
      <c r="F6" s="67" t="s">
        <v>205</v>
      </c>
      <c r="G6" s="47"/>
    </row>
    <row r="7" spans="2:22" ht="3.75" customHeight="1" thickBot="1" x14ac:dyDescent="0.3">
      <c r="B7" s="60"/>
      <c r="C7" s="61"/>
      <c r="D7" s="62"/>
      <c r="G7" s="47"/>
    </row>
    <row r="8" spans="2:22" ht="46.5" customHeight="1" thickBot="1" x14ac:dyDescent="0.3">
      <c r="B8" s="81" t="s">
        <v>30</v>
      </c>
      <c r="C8" s="82"/>
      <c r="D8" s="83"/>
      <c r="F8" s="67" t="s">
        <v>206</v>
      </c>
      <c r="G8" s="47"/>
    </row>
    <row r="10" spans="2:22" s="3" customFormat="1" ht="16.5" thickBot="1" x14ac:dyDescent="0.3">
      <c r="H10" s="46"/>
      <c r="I10" s="46"/>
      <c r="J10" s="46"/>
      <c r="N10" s="44"/>
    </row>
    <row r="11" spans="2:22" s="3" customFormat="1" ht="54.75" customHeight="1" thickBot="1" x14ac:dyDescent="0.3">
      <c r="B11" s="36" t="s">
        <v>0</v>
      </c>
      <c r="C11" s="1" t="s">
        <v>77</v>
      </c>
      <c r="D11" s="2" t="s">
        <v>102</v>
      </c>
      <c r="E11" s="2" t="s">
        <v>103</v>
      </c>
      <c r="F11" s="55" t="s">
        <v>169</v>
      </c>
      <c r="G11" s="6" t="s">
        <v>1</v>
      </c>
      <c r="H11" s="46" t="s">
        <v>110</v>
      </c>
      <c r="I11" s="46" t="s">
        <v>111</v>
      </c>
      <c r="J11" s="46" t="s">
        <v>112</v>
      </c>
      <c r="M11" s="44"/>
      <c r="O11" s="46" t="s">
        <v>135</v>
      </c>
      <c r="P11" s="46" t="s">
        <v>137</v>
      </c>
      <c r="Q11" s="46" t="s">
        <v>139</v>
      </c>
      <c r="R11" s="46" t="s">
        <v>136</v>
      </c>
      <c r="S11" s="46" t="s">
        <v>138</v>
      </c>
      <c r="U11" s="3" t="s">
        <v>170</v>
      </c>
      <c r="V11" s="3" t="s">
        <v>171</v>
      </c>
    </row>
    <row r="12" spans="2:22" s="3" customFormat="1" ht="20.100000000000001" customHeight="1" thickBot="1" x14ac:dyDescent="0.3">
      <c r="B12" s="57">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2.1666666666666665</v>
      </c>
      <c r="I12" s="50">
        <f>IF(AND(D12="SI",E12="OK"),'1'!$B$40,"")</f>
        <v>0.75</v>
      </c>
      <c r="J12" s="50">
        <f>IF(AND(D12="SI",E12="OK"),'1'!$B$44,"")</f>
        <v>1.625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7">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1.1666666666666667</v>
      </c>
      <c r="I13" s="50">
        <f>IF(AND(D13="SI",E13="OK"),'2'!$B$40,"")</f>
        <v>1.25</v>
      </c>
      <c r="J13" s="50">
        <f>IF(AND(D13="SI",E13="OK"),'2'!$B$44,"")</f>
        <v>1.4583333333333335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7">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2.6666666666666665</v>
      </c>
      <c r="I14" s="50">
        <f>IF(AND(D14="SI",E14="OK"),'3'!$B$40,"")</f>
        <v>1.25</v>
      </c>
      <c r="J14" s="50">
        <f>IF(AND(D14="SI",E14="OK"),'3'!$B$44,"")</f>
        <v>3.333333333333333</v>
      </c>
      <c r="L14" s="3">
        <v>3</v>
      </c>
      <c r="M14" s="44" t="str">
        <f t="shared" si="7"/>
        <v>03</v>
      </c>
      <c r="O14" s="46">
        <f t="shared" si="0"/>
        <v>0</v>
      </c>
      <c r="P14" s="46" t="str">
        <f t="shared" si="1"/>
        <v xml:space="preserve">03 - Selezione per l'affidamento di un incarico professionale </v>
      </c>
      <c r="Q14" s="46">
        <f t="shared" si="2"/>
        <v>0</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negli avvisi pubblici vengano chiaramente specificate le mansioni /o attività da svlgere e i criteri di selelzione alla base delle vallutazioni di merito per la selezione dei candidati.</v>
      </c>
    </row>
    <row r="15" spans="2:22" s="3" customFormat="1" ht="20.100000000000001" customHeight="1" thickBot="1" x14ac:dyDescent="0.3">
      <c r="B15" s="57">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l'amministrazione.</v>
      </c>
    </row>
    <row r="16" spans="2:22" s="3" customFormat="1" ht="20.100000000000001" customHeight="1" thickBot="1" x14ac:dyDescent="0.3">
      <c r="B16" s="57">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2.6666666666666665</v>
      </c>
      <c r="I16" s="50">
        <f>IF(AND(D16="SI",E16="OK"),'5'!$B$40,"")</f>
        <v>1.5</v>
      </c>
      <c r="J16" s="50">
        <f>IF(AND(D16="SI",E16="OK"),'5'!$B$44,"")</f>
        <v>4</v>
      </c>
      <c r="L16" s="3">
        <v>5</v>
      </c>
      <c r="M16" s="44" t="str">
        <f t="shared" si="7"/>
        <v>05</v>
      </c>
      <c r="O16" s="46">
        <f t="shared" si="0"/>
        <v>0</v>
      </c>
      <c r="P16" s="46" t="str">
        <f t="shared" si="1"/>
        <v>05 - Affidamento diretto di lavori, servizi o forniture</v>
      </c>
      <c r="Q16" s="46">
        <f t="shared" si="2"/>
        <v>0</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l'amministrazione.</v>
      </c>
    </row>
    <row r="17" spans="2:22" s="3" customFormat="1" ht="20.100000000000001" customHeight="1" thickBot="1" x14ac:dyDescent="0.3">
      <c r="B17" s="57">
        <f t="shared" si="5"/>
        <v>6</v>
      </c>
      <c r="C17" s="21" t="str">
        <f>'6'!A3</f>
        <v>Permesso di costruire</v>
      </c>
      <c r="D17" s="4" t="str">
        <f>'6'!F2</f>
        <v>NO</v>
      </c>
      <c r="E17" s="4" t="str">
        <f>IF(D17="SI",IF('6'!$B$44="Presenti campi non compilati","Errore","OK"),"-")</f>
        <v>-</v>
      </c>
      <c r="F17" s="56" t="str">
        <f>IF(D17="SI",IF('6'!$A$47&lt;&gt;"","SI","NO"),"-")</f>
        <v>-</v>
      </c>
      <c r="G17" s="3" t="str">
        <f t="shared" si="6"/>
        <v>06 - Permesso di costruire</v>
      </c>
      <c r="H17" s="50" t="str">
        <f>IF(AND(D17="SI",E17="OK"),'6'!$B$24,"Processo non sottoposto a mappatura e valutazione del rischio")</f>
        <v>Processo non sottoposto a mappatura e valutazione del rischio</v>
      </c>
      <c r="I17" s="50" t="str">
        <f>IF(AND(D17="SI",E17="OK"),'6'!$B$40,"")</f>
        <v/>
      </c>
      <c r="J17" s="50" t="str">
        <f>IF(AND(D17="SI",E17="OK"),'6'!$B$44,"")</f>
        <v/>
      </c>
      <c r="L17" s="3">
        <v>6</v>
      </c>
      <c r="M17" s="44" t="str">
        <f t="shared" si="7"/>
        <v>06</v>
      </c>
      <c r="O17" s="46">
        <f t="shared" si="0"/>
        <v>0</v>
      </c>
      <c r="P17" s="46">
        <f t="shared" si="1"/>
        <v>0</v>
      </c>
      <c r="Q17" s="46">
        <f t="shared" si="2"/>
        <v>0</v>
      </c>
      <c r="R17" s="46">
        <f t="shared" si="3"/>
        <v>0</v>
      </c>
      <c r="S17" s="46">
        <f t="shared" si="4"/>
        <v>0</v>
      </c>
      <c r="T17" s="3">
        <v>6</v>
      </c>
      <c r="U17" t="str">
        <f>IF(AND(D17="SI",E17="OK",'6'!$A$47&lt;&gt;""),M17&amp;" - "&amp;C17,"")</f>
        <v/>
      </c>
      <c r="V17" s="3" t="str">
        <f>IF(AND(U17&lt;&gt;"",'6'!$A$47&lt;&gt;""),'6'!$A$47,"")</f>
        <v/>
      </c>
    </row>
    <row r="18" spans="2:22" s="3" customFormat="1" ht="20.100000000000001" customHeight="1" thickBot="1" x14ac:dyDescent="0.3">
      <c r="B18" s="57">
        <f t="shared" si="5"/>
        <v>7</v>
      </c>
      <c r="C18" s="21" t="str">
        <f>'7'!A3</f>
        <v>Permesso di costruire in aree assoggettate ad autorizzazione paesaggistica</v>
      </c>
      <c r="D18" s="4" t="str">
        <f>'7'!F2</f>
        <v>NO</v>
      </c>
      <c r="E18" s="4" t="str">
        <f>IF(D18="SI",IF('7'!$B$44="Presenti campi non compilati","Errore","OK"),"-")</f>
        <v>-</v>
      </c>
      <c r="F18" s="56" t="str">
        <f>IF(D18="SI",IF('7'!$A$47&lt;&gt;"","SI","NO"),"-")</f>
        <v>-</v>
      </c>
      <c r="G18" s="3" t="str">
        <f t="shared" si="6"/>
        <v>07 - Permesso di costruire in aree assoggettate ad autorizzazione paesaggistica</v>
      </c>
      <c r="H18" s="50" t="str">
        <f>IF(AND(D18="SI",E18="OK"),'7'!$B$24,"Processo non sottoposto a mappatura e valutazione del rischio")</f>
        <v>Processo non sottoposto a mappatura e valutazione del rischio</v>
      </c>
      <c r="I18" s="50" t="str">
        <f>IF(AND(D18="SI",E18="OK"),'7'!$B$40,"")</f>
        <v/>
      </c>
      <c r="J18" s="50" t="str">
        <f>IF(AND(D18="SI",E18="OK"),'7'!$B$44,"")</f>
        <v/>
      </c>
      <c r="L18" s="3">
        <v>7</v>
      </c>
      <c r="M18" s="44" t="str">
        <f t="shared" si="7"/>
        <v>07</v>
      </c>
      <c r="O18" s="46">
        <f t="shared" si="0"/>
        <v>0</v>
      </c>
      <c r="P18" s="46">
        <f t="shared" si="1"/>
        <v>0</v>
      </c>
      <c r="Q18" s="46">
        <f t="shared" si="2"/>
        <v>0</v>
      </c>
      <c r="R18" s="46">
        <f t="shared" si="3"/>
        <v>0</v>
      </c>
      <c r="S18" s="46">
        <f t="shared" si="4"/>
        <v>0</v>
      </c>
      <c r="T18" s="3">
        <v>7</v>
      </c>
      <c r="U18" t="str">
        <f>IF(AND(D18="SI",E18="OK",'7'!$A$47&lt;&gt;""),M18&amp;" - "&amp;C18,"")</f>
        <v/>
      </c>
      <c r="V18" s="3" t="str">
        <f>IF(AND(U18&lt;&gt;"",'7'!$A$47&lt;&gt;""),'7'!$A$47,"")</f>
        <v/>
      </c>
    </row>
    <row r="19" spans="2:22" s="3" customFormat="1" ht="30" customHeight="1" thickBot="1" x14ac:dyDescent="0.3">
      <c r="B19" s="57">
        <f t="shared" si="5"/>
        <v>8</v>
      </c>
      <c r="C19" s="21" t="str">
        <f>'8'!A3</f>
        <v>Contributi per la realizzazion dei tetti in piode</v>
      </c>
      <c r="D19" s="4" t="str">
        <f>'8'!F2</f>
        <v>SI</v>
      </c>
      <c r="E19" s="4" t="str">
        <f>IF(D19="SI",IF('8'!$B$44="Presenti campi non compilati","Errore","OK"),"-")</f>
        <v>OK</v>
      </c>
      <c r="F19" s="56" t="str">
        <f>IF(D19="SI",IF('8'!$A$47&lt;&gt;"","SI","NO"),"-")</f>
        <v>SI</v>
      </c>
      <c r="G19" s="3" t="str">
        <f t="shared" si="6"/>
        <v>08 - Contributi per la realizzazion dei tetti in piode</v>
      </c>
      <c r="H19" s="50">
        <f>IF(AND(D19="SI",E19="OK"),'18'!$B$24,"Processo non sottoposto a mappatura e valutazione del rischio")</f>
        <v>1.5</v>
      </c>
      <c r="I19" s="50">
        <f>IF(AND(D19="SI",E19="OK"),'8'!$B$40,"")</f>
        <v>1</v>
      </c>
      <c r="J19" s="50">
        <f>IF(AND(D19="SI",E19="OK"),'8'!$B$44,"")</f>
        <v>2.5</v>
      </c>
      <c r="L19" s="3">
        <v>8</v>
      </c>
      <c r="M19" s="44" t="str">
        <f t="shared" si="7"/>
        <v>08</v>
      </c>
      <c r="O19" s="46">
        <f t="shared" si="0"/>
        <v>0</v>
      </c>
      <c r="P19" s="46" t="str">
        <f t="shared" si="1"/>
        <v>08 - Contributi per la realizzazion dei tetti in piode</v>
      </c>
      <c r="Q19" s="46">
        <f t="shared" si="2"/>
        <v>0</v>
      </c>
      <c r="R19" s="46">
        <f t="shared" si="3"/>
        <v>0</v>
      </c>
      <c r="S19" s="46">
        <f t="shared" si="4"/>
        <v>0</v>
      </c>
      <c r="T19" s="3">
        <v>8</v>
      </c>
      <c r="U19" t="str">
        <f>IF(AND(D19="SI",E19="OK",'8'!$A$47&lt;&gt;""),M19&amp;" - "&amp;C19,"")</f>
        <v>08 - Contributi per la realizzazion dei tetti in piode</v>
      </c>
      <c r="V19" s="3" t="str">
        <f>IF(AND(U19&lt;&gt;"",'8'!$A$47&lt;&gt;""),'8'!$A$47,"")</f>
        <v xml:space="preserve">Il rischio corruttivo insito in questo processo e nelle varie fasi può essere abbattuto solo se si adoattano criteri oggettivi di corresponsione dei benefici e con procedimenti che siano il più possibile rigidi, dove cioè non ci siano margini di discrezionalità. I criteri di attribuzione sono determinati da apposito regolamente. I processi devo essere avviati sulla abse di un bando pubblico e di apposita modulistrica che non permettono a nessuno di avvalersi di "scorciatoiìe" procedimetali. Ai fini della massima trasparenza, con le dovute cautele relative alla riservatezza dei dati ersonali, dovrà essere data la più ampia pubblicità possibile ai provvedimenti di liquidazione. </v>
      </c>
    </row>
    <row r="20" spans="2:22" s="3" customFormat="1" ht="20.100000000000001" customHeight="1" thickBot="1" x14ac:dyDescent="0.3">
      <c r="B20" s="57">
        <f t="shared" si="5"/>
        <v>9</v>
      </c>
      <c r="C20" s="21" t="str">
        <f>'9'!A3</f>
        <v>Provvedimenti di pianificazione urbanistica generale</v>
      </c>
      <c r="D20" s="4" t="str">
        <f>'9'!F2</f>
        <v>NO</v>
      </c>
      <c r="E20" s="4" t="str">
        <f>IF(D20="SI",IF('9'!$B$44="Presenti campi non compilati","Errore","OK"),"-")</f>
        <v>-</v>
      </c>
      <c r="F20" s="56" t="str">
        <f>IF(D20="SI",IF('9'!$A$47&lt;&gt;"","SI","NO"),"-")</f>
        <v>-</v>
      </c>
      <c r="G20" s="3" t="str">
        <f t="shared" si="6"/>
        <v>09 - Provvedimenti di pianificazione urbanistica generale</v>
      </c>
      <c r="H20" s="50" t="str">
        <f>IF(AND(D20="SI",E20="OK"),'9'!$B$24,"Processo non sottoposto a mappatura e valutazione del rischio")</f>
        <v>Processo non sottoposto a mappatura e valutazione del rischio</v>
      </c>
      <c r="I20" s="50" t="str">
        <f>IF(AND(D20="SI",E20="OK"),'9'!$B$40,"")</f>
        <v/>
      </c>
      <c r="J20" s="50" t="str">
        <f>IF(AND(D20="SI",E20="OK"),'9'!$B$44,"")</f>
        <v/>
      </c>
      <c r="L20" s="3">
        <v>9</v>
      </c>
      <c r="M20" s="44" t="str">
        <f t="shared" si="7"/>
        <v>09</v>
      </c>
      <c r="O20" s="46">
        <f t="shared" si="0"/>
        <v>0</v>
      </c>
      <c r="P20" s="46">
        <f t="shared" si="1"/>
        <v>0</v>
      </c>
      <c r="Q20" s="46">
        <f t="shared" si="2"/>
        <v>0</v>
      </c>
      <c r="R20" s="46">
        <f t="shared" si="3"/>
        <v>0</v>
      </c>
      <c r="S20" s="46">
        <f t="shared" si="4"/>
        <v>0</v>
      </c>
      <c r="T20" s="3">
        <v>9</v>
      </c>
      <c r="U20" t="str">
        <f>IF(AND(D20="SI",E20="OK",'9'!$A$47&lt;&gt;""),M20&amp;" - "&amp;C20,"")</f>
        <v/>
      </c>
      <c r="V20" s="3" t="str">
        <f>IF(AND(U20&lt;&gt;"",'9'!$A$47&lt;&gt;""),'9'!$A$47,"")</f>
        <v/>
      </c>
    </row>
    <row r="21" spans="2:22" s="3" customFormat="1" ht="20.100000000000001" customHeight="1" thickBot="1" x14ac:dyDescent="0.3">
      <c r="B21" s="57">
        <f t="shared" si="5"/>
        <v>10</v>
      </c>
      <c r="C21" s="21" t="str">
        <f>'10'!A3</f>
        <v>Provvedimenti di pianificazione urbanistica attuativa</v>
      </c>
      <c r="D21" s="4" t="str">
        <f>'10'!F2</f>
        <v>NO</v>
      </c>
      <c r="E21" s="4" t="str">
        <f>IF(D21="SI",IF('10'!B44="Presenti campi non compilati","Errore","OK"),"-")</f>
        <v>-</v>
      </c>
      <c r="F21" s="56" t="str">
        <f>IF(D21="SI",IF('10'!$A$47&lt;&gt;"","SI","NO"),"-")</f>
        <v>-</v>
      </c>
      <c r="G21" s="3" t="str">
        <f t="shared" si="6"/>
        <v>10 - Provvedimenti di pianificazione urbanistica attuativa</v>
      </c>
      <c r="H21" s="50" t="str">
        <f>IF(AND(D21="SI",E21="OK"),'10'!$B$24,"Processo non sottoposto a mappatura e valutazione del rischio")</f>
        <v>Processo non sottoposto a mappatura e valutazione del rischio</v>
      </c>
      <c r="I21" s="50" t="str">
        <f>IF(AND(D21="SI",E21="OK"),'10'!$B$40,"")</f>
        <v/>
      </c>
      <c r="J21" s="50" t="str">
        <f>IF(AND(D21="SI",E21="OK"),'10'!$B$44,"")</f>
        <v/>
      </c>
      <c r="L21" s="3">
        <v>10</v>
      </c>
      <c r="M21" s="44" t="str">
        <f t="shared" si="7"/>
        <v>10</v>
      </c>
      <c r="O21" s="46">
        <f t="shared" si="0"/>
        <v>0</v>
      </c>
      <c r="P21" s="46">
        <f t="shared" si="1"/>
        <v>0</v>
      </c>
      <c r="Q21" s="46">
        <f t="shared" si="2"/>
        <v>0</v>
      </c>
      <c r="R21" s="46">
        <f t="shared" si="3"/>
        <v>0</v>
      </c>
      <c r="S21" s="46">
        <f t="shared" si="4"/>
        <v>0</v>
      </c>
      <c r="T21" s="3">
        <v>10</v>
      </c>
      <c r="U21" t="str">
        <f>IF(AND(D21="SI",E21="OK",'10'!$A$47&lt;&gt;""),M21&amp;" - "&amp;C21,"")</f>
        <v/>
      </c>
      <c r="V21" s="3" t="str">
        <f>IF(AND(U21&lt;&gt;"",'10'!$A$47&lt;&gt;""),'10'!$A$47,"")</f>
        <v/>
      </c>
    </row>
    <row r="22" spans="2:22" s="3" customFormat="1" ht="20.100000000000001" customHeight="1" thickBot="1" x14ac:dyDescent="0.3">
      <c r="B22" s="57">
        <f t="shared" si="5"/>
        <v>11</v>
      </c>
      <c r="C22" s="21" t="str">
        <f>'11'!A3</f>
        <v xml:space="preserve">Levata dei protesti </v>
      </c>
      <c r="D22" s="4" t="str">
        <f>'11'!F2</f>
        <v>NO</v>
      </c>
      <c r="E22" s="4" t="str">
        <f>IF(D22="SI",IF('11'!$B$44="Presenti campi non compilati","Errore","OK"),"-")</f>
        <v>-</v>
      </c>
      <c r="F22" s="56" t="str">
        <f>IF(D22="SI",IF('11'!$A$47&lt;&gt;"","SI","NO"),"-")</f>
        <v>-</v>
      </c>
      <c r="G22" s="3" t="str">
        <f t="shared" si="6"/>
        <v xml:space="preserve">11 - Levata dei protesti </v>
      </c>
      <c r="H22" s="50" t="str">
        <f>IF(AND(D22="SI",E22="OK"),'11'!$B$24,"Processo non sottoposto a mappatura e valutazione del rischio")</f>
        <v>Processo non sottoposto a mappatura e valutazione del rischio</v>
      </c>
      <c r="I22" s="50" t="str">
        <f>IF(AND(D22="SI",E22="OK"),'11'!$B$40,"")</f>
        <v/>
      </c>
      <c r="J22" s="50" t="str">
        <f>IF(AND(D22="SI",E22="OK"),'11'!$B$44,"")</f>
        <v/>
      </c>
      <c r="L22" s="3">
        <v>11</v>
      </c>
      <c r="M22" s="44" t="str">
        <f t="shared" si="7"/>
        <v>11</v>
      </c>
      <c r="O22" s="46">
        <f t="shared" si="0"/>
        <v>0</v>
      </c>
      <c r="P22" s="46">
        <f t="shared" si="1"/>
        <v>0</v>
      </c>
      <c r="Q22" s="46">
        <f t="shared" si="2"/>
        <v>0</v>
      </c>
      <c r="R22" s="46">
        <f t="shared" si="3"/>
        <v>0</v>
      </c>
      <c r="S22" s="46">
        <f t="shared" si="4"/>
        <v>0</v>
      </c>
      <c r="T22" s="3">
        <v>11</v>
      </c>
      <c r="U22" t="str">
        <f>IF(AND(D22="SI",E22="OK",'11'!$A$47&lt;&gt;""),M22&amp;" - "&amp;C22,"")</f>
        <v/>
      </c>
      <c r="V22" s="3" t="str">
        <f>IF(AND(U22&lt;&gt;"",'11'!$A$47&lt;&gt;""),'11'!$A$47,"")</f>
        <v/>
      </c>
    </row>
    <row r="23" spans="2:22" s="3" customFormat="1" ht="20.100000000000001" customHeight="1" thickBot="1" x14ac:dyDescent="0.3">
      <c r="B23" s="57">
        <f t="shared" si="5"/>
        <v>12</v>
      </c>
      <c r="C23" s="21" t="str">
        <f>'12'!A3</f>
        <v xml:space="preserve">Gestione delle sanzioni amministrative comminate per violazione alle normative vigenti </v>
      </c>
      <c r="D23" s="4" t="str">
        <f>'12'!F2</f>
        <v>SI</v>
      </c>
      <c r="E23" s="4" t="str">
        <f>IF(D23="SI",IF('12'!$B$44="Presenti campi non compilati","Errore","OK"),"-")</f>
        <v>OK</v>
      </c>
      <c r="F23" s="56" t="str">
        <f>IF(D23="SI",IF('12'!$A$47&lt;&gt;"","SI","NO"),"-")</f>
        <v>SI</v>
      </c>
      <c r="G23" s="3" t="str">
        <f t="shared" si="6"/>
        <v xml:space="preserve">12 - Gestione delle sanzioni amministrative comminate per violazione alle normative vigenti </v>
      </c>
      <c r="H23" s="50">
        <f>IF(AND(D23="SI",E23="OK"),'12'!$B$24,"Processo non sottoposto a mappatura e valutazione del rischio")</f>
        <v>1.6666666666666667</v>
      </c>
      <c r="I23" s="50">
        <f>IF(AND(D23="SI",E23="OK"),'12'!$B$40,"")</f>
        <v>1</v>
      </c>
      <c r="J23" s="50">
        <f>IF(AND(D23="SI",E23="OK"),'12'!$B$44,"")</f>
        <v>1.6666666666666667</v>
      </c>
      <c r="L23" s="3">
        <v>12</v>
      </c>
      <c r="M23" s="44" t="str">
        <f t="shared" si="7"/>
        <v>12</v>
      </c>
      <c r="O23" s="46">
        <f t="shared" si="0"/>
        <v>0</v>
      </c>
      <c r="P23" s="46" t="str">
        <f t="shared" si="1"/>
        <v xml:space="preserve">12 - Gestione delle sanzioni amministrative comminate per violazione alle normative vigenti </v>
      </c>
      <c r="Q23" s="46">
        <f t="shared" si="2"/>
        <v>0</v>
      </c>
      <c r="R23" s="46">
        <f t="shared" si="3"/>
        <v>0</v>
      </c>
      <c r="S23" s="46">
        <f t="shared" si="4"/>
        <v>0</v>
      </c>
      <c r="T23" s="3">
        <v>12</v>
      </c>
      <c r="U23" t="str">
        <f>IF(AND(D23="SI",E23="OK",'12'!$A$47&lt;&gt;""),M23&amp;" - "&amp;C23,"")</f>
        <v xml:space="preserve">12 - Gestione delle sanzioni amministrative comminate per violazione alle normative vigenti </v>
      </c>
      <c r="V23" s="3" t="str">
        <f>IF(AND(U23&lt;&gt;"",'12'!$A$47&lt;&gt;""),'12'!$A$47,"")</f>
        <v>Due sono le direttive per la riduzione del rischio. La prima fa riferimento agli agenti di polizia giudiziaria e di polzia amministrativa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7">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1.3333333333333333</v>
      </c>
      <c r="I24" s="50">
        <f>IF(AND(D24="SI",E24="OK"),'13'!$B$40,"")</f>
        <v>1</v>
      </c>
      <c r="J24" s="50">
        <f>IF(AND(D24="SI",E24="OK"),'13'!$B$44,"")</f>
        <v>1.3333333333333333</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l'addozione di sistemi informatizzati per la gestione del bilancio diminuiscono di molto il rischio corruttiv.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7">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2.5</v>
      </c>
      <c r="I25" s="50">
        <f>IF(AND(D25="SI",E25="OK"),'14'!$B$40,"")</f>
        <v>1.25</v>
      </c>
      <c r="J25" s="50">
        <f>IF(AND(D25="SI",E25="OK"),'14'!$B$44,"")</f>
        <v>3.125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7">
        <f t="shared" si="5"/>
        <v>15</v>
      </c>
      <c r="C26" s="21" t="str">
        <f>'15'!A3</f>
        <v>Accertamenti e verifiche dei tributi locali</v>
      </c>
      <c r="D26" s="4" t="str">
        <f>'15'!F2</f>
        <v>NO</v>
      </c>
      <c r="E26" s="4" t="str">
        <f>IF(D26="SI",IF('15'!$B$44="Presenti campi non compilati","Errore","OK"),"-")</f>
        <v>-</v>
      </c>
      <c r="F26" s="56" t="str">
        <f>IF(D26="SI",IF('15'!$A$47&lt;&gt;"","SI","NO"),"-")</f>
        <v>-</v>
      </c>
      <c r="G26" s="3" t="str">
        <f t="shared" si="6"/>
        <v>15 - Accertamenti e verifiche dei tributi locali</v>
      </c>
      <c r="H26" s="50" t="str">
        <f>IF(AND(D26="SI",E26="OK"),'15'!$B$24,"Processo non sottoposto a mappatura e valutazione del rischio")</f>
        <v>Processo non sottoposto a mappatura e valutazione del rischio</v>
      </c>
      <c r="I26" s="50" t="str">
        <f>IF(AND(D26="SI",E26="OK"),'15'!$B$40,"")</f>
        <v/>
      </c>
      <c r="J26" s="50" t="str">
        <f>IF(AND(D26="SI",E26="OK"),'15'!$B$44,"")</f>
        <v/>
      </c>
      <c r="L26" s="3">
        <v>15</v>
      </c>
      <c r="M26" s="44" t="str">
        <f t="shared" si="7"/>
        <v>15</v>
      </c>
      <c r="O26" s="46">
        <f t="shared" si="0"/>
        <v>0</v>
      </c>
      <c r="P26" s="46">
        <f t="shared" si="1"/>
        <v>0</v>
      </c>
      <c r="Q26" s="46">
        <f t="shared" si="2"/>
        <v>0</v>
      </c>
      <c r="R26" s="46">
        <f t="shared" si="3"/>
        <v>0</v>
      </c>
      <c r="S26" s="46">
        <f t="shared" si="4"/>
        <v>0</v>
      </c>
      <c r="T26" s="3">
        <v>15</v>
      </c>
      <c r="U26" t="str">
        <f>IF(AND(D26="SI",E26="OK",'15'!$A$47&lt;&gt;""),M26&amp;" - "&amp;C26,"")</f>
        <v/>
      </c>
      <c r="V26" s="3" t="str">
        <f>IF(AND(U26&lt;&gt;"",'15'!$A$47&lt;&gt;""),'15'!$A$47,"")</f>
        <v/>
      </c>
    </row>
    <row r="27" spans="2:22" s="3" customFormat="1" ht="20.100000000000001" customHeight="1" thickBot="1" x14ac:dyDescent="0.3">
      <c r="B27" s="57">
        <f t="shared" si="5"/>
        <v>16</v>
      </c>
      <c r="C27" s="37" t="str">
        <f>'16'!A3</f>
        <v>Accertamenti con adesione dei tributi locali</v>
      </c>
      <c r="D27" s="4" t="str">
        <f>'16'!F2</f>
        <v>NO</v>
      </c>
      <c r="E27" s="4" t="str">
        <f>IF(D27="SI",IF('16'!$B$44="Presenti campi non compilati","Errore","OK"),"-")</f>
        <v>-</v>
      </c>
      <c r="F27" s="56" t="str">
        <f>IF(D27="SI",IF('16'!$A$47&lt;&gt;"","SI","NO"),"-")</f>
        <v>-</v>
      </c>
      <c r="G27" s="3" t="str">
        <f t="shared" si="6"/>
        <v>16 - Accertamenti con adesione dei tributi locali</v>
      </c>
      <c r="H27" s="50" t="str">
        <f>IF(AND(D27="SI",E27="OK"),'16'!$B$24,"Processo non sottoposto a mappatura e valutazione del rischio")</f>
        <v>Processo non sottoposto a mappatura e valutazione del rischio</v>
      </c>
      <c r="I27" s="50" t="str">
        <f>IF(AND(D27="SI",E27="OK"),'16'!$B$40,"")</f>
        <v/>
      </c>
      <c r="J27" s="50" t="str">
        <f>IF(AND(D27="SI",E27="OK"),'16'!$B$44,"")</f>
        <v/>
      </c>
      <c r="L27" s="3">
        <v>16</v>
      </c>
      <c r="M27" s="44" t="str">
        <f t="shared" si="7"/>
        <v>16</v>
      </c>
      <c r="O27" s="46">
        <f t="shared" si="0"/>
        <v>0</v>
      </c>
      <c r="P27" s="46">
        <f t="shared" si="1"/>
        <v>0</v>
      </c>
      <c r="Q27" s="46">
        <f t="shared" si="2"/>
        <v>0</v>
      </c>
      <c r="R27" s="46">
        <f t="shared" si="3"/>
        <v>0</v>
      </c>
      <c r="S27" s="46">
        <f t="shared" si="4"/>
        <v>0</v>
      </c>
      <c r="T27" s="3">
        <v>16</v>
      </c>
      <c r="U27" t="str">
        <f>IF(AND(D27="SI",E27="OK",'16'!$A$47&lt;&gt;""),M27&amp;" - "&amp;C27,"")</f>
        <v/>
      </c>
      <c r="V27" s="3" t="str">
        <f>IF(AND(U27&lt;&gt;"",'16'!$A$47&lt;&gt;""),'16'!$A$47,"")</f>
        <v/>
      </c>
    </row>
    <row r="28" spans="2:22" s="3" customFormat="1" ht="20.100000000000001" customHeight="1" thickBot="1" x14ac:dyDescent="0.3">
      <c r="B28" s="57">
        <f t="shared" si="5"/>
        <v>17</v>
      </c>
      <c r="C28" s="38" t="str">
        <f>'17'!A3</f>
        <v xml:space="preserve">Accertamenti e controlli rispetto alle autorizzazioni rilasciate dagli organismi comopetenti </v>
      </c>
      <c r="D28" s="4" t="str">
        <f>'17'!F2</f>
        <v>SI</v>
      </c>
      <c r="E28" s="4" t="str">
        <f>IF(D28="SI",IF('17'!$B$44="Presenti campi non compilati","Errore","OK"),"-")</f>
        <v>OK</v>
      </c>
      <c r="F28" s="56" t="str">
        <f>IF(D28="SI",IF('17'!$A$47&lt;&gt;"","SI","NO"),"-")</f>
        <v>SI</v>
      </c>
      <c r="G28" s="3" t="str">
        <f t="shared" si="6"/>
        <v xml:space="preserve">17 - Accertamenti e controlli rispetto alle autorizzazioni rilasciate dagli organismi comopetenti </v>
      </c>
      <c r="H28" s="50">
        <f>IF(AND(D28="SI",E28="OK"),'17'!$B$24,"Processo non sottoposto a mappatura e valutazione del rischio")</f>
        <v>1.6666666666666667</v>
      </c>
      <c r="I28" s="50">
        <f>IF(AND(D28="SI",E28="OK"),'17'!$B$40,"")</f>
        <v>1.25</v>
      </c>
      <c r="J28" s="50">
        <f>IF(AND(D28="SI",E28="OK"),'17'!$B$44,"")</f>
        <v>2.0833333333333335</v>
      </c>
      <c r="L28" s="3">
        <v>17</v>
      </c>
      <c r="M28" s="44" t="str">
        <f t="shared" si="7"/>
        <v>17</v>
      </c>
      <c r="O28" s="46">
        <f t="shared" si="0"/>
        <v>0</v>
      </c>
      <c r="P28" s="46" t="str">
        <f t="shared" si="1"/>
        <v xml:space="preserve">17 - Accertamenti e controlli rispetto alle autorizzazioni rilasciate dagli organismi comopetenti </v>
      </c>
      <c r="Q28" s="46">
        <f t="shared" si="2"/>
        <v>0</v>
      </c>
      <c r="R28" s="46">
        <f t="shared" si="3"/>
        <v>0</v>
      </c>
      <c r="S28" s="46">
        <f t="shared" si="4"/>
        <v>0</v>
      </c>
      <c r="T28" s="3">
        <v>17</v>
      </c>
      <c r="U28" t="str">
        <f>IF(AND(D28="SI",E28="OK",'17'!$A$47&lt;&gt;""),M28&amp;" - "&amp;C28,"")</f>
        <v xml:space="preserve">17 - Accertamenti e controlli rispetto alle autorizzazioni rilasciate dagli organismi comopetenti </v>
      </c>
      <c r="V28" s="3" t="str">
        <f>IF(AND(U28&lt;&gt;"",'17'!$A$47&lt;&gt;""),'17'!$A$47,"")</f>
        <v>L'accertamento della corrispondenza tra realizzato ed autorizzato segue due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relativa al possibile coinvolgimento diretto od indiretto degli accertatori: almeno uno di essi non deve avere alcun coinvolgimento dieretto o indoretto con il territorio presso il quale si eseguono le verifiche.</v>
      </c>
    </row>
    <row r="29" spans="2:22" s="3" customFormat="1" ht="20.100000000000001" customHeight="1" thickBot="1" x14ac:dyDescent="0.3">
      <c r="B29" s="57">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1.5</v>
      </c>
      <c r="I29" s="50">
        <f>IF(AND(D29="SI",E29="OK"),'18'!$B$40,"")</f>
        <v>2.25</v>
      </c>
      <c r="J29" s="50">
        <f>IF(AND(D29="SI",E29="OK"),'18'!$B$44,"")</f>
        <v>3.375</v>
      </c>
      <c r="L29" s="3">
        <v>18</v>
      </c>
      <c r="M29" s="44" t="str">
        <f t="shared" si="7"/>
        <v>18</v>
      </c>
      <c r="O29" s="46">
        <f t="shared" si="0"/>
        <v>0</v>
      </c>
      <c r="P29" s="46" t="str">
        <f t="shared" si="1"/>
        <v>18 - Incentivi economici al personale (produttività e retribuzioni di risultato)</v>
      </c>
      <c r="Q29" s="46">
        <f t="shared" si="2"/>
        <v>0</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è difficile ipotizzare  fenomeni corruttivi, in quanto c'è il controllo reciproco dei dipendneti stessi e risulterebbe evidente ogni ipotesi premiale non in linea con i meccanismi di calcolo. A tal fine pare ovvio che la trasparenza del piano della performance/dellevalutazioni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7">
        <f t="shared" si="5"/>
        <v>19</v>
      </c>
      <c r="C30" s="21" t="str">
        <f>'19'!A3</f>
        <v>Autorizzazione transito con armi all'interno dei Parchi</v>
      </c>
      <c r="D30" s="4" t="str">
        <f>'19'!F2</f>
        <v>SI</v>
      </c>
      <c r="E30" s="4" t="str">
        <f>IF(D30="SI",IF('19'!$B$44="Presenti campi non compilati","Errore","OK"),"-")</f>
        <v>OK</v>
      </c>
      <c r="F30" s="56" t="str">
        <f>IF(D30="SI",IF('19'!$A$47&lt;&gt;"","SI","NO"),"-")</f>
        <v>SI</v>
      </c>
      <c r="G30" s="3" t="str">
        <f t="shared" si="6"/>
        <v>19 - Autorizzazione transito con armi all'interno dei Parchi</v>
      </c>
      <c r="H30" s="50">
        <f>IF(AND(D30="SI",E30="OK"),'19'!$B$24,"Processo non sottoposto a mappatura e valutazione del rischio")</f>
        <v>2.1666666666666665</v>
      </c>
      <c r="I30" s="50">
        <f>IF(AND(D30="SI",E30="OK"),'19'!$B$40,"")</f>
        <v>0.75</v>
      </c>
      <c r="J30" s="50">
        <f>IF(AND(D30="SI",E30="OK"),'19'!$B$44,"")</f>
        <v>1.625</v>
      </c>
      <c r="L30" s="3">
        <v>19</v>
      </c>
      <c r="M30" s="44" t="str">
        <f t="shared" si="7"/>
        <v>19</v>
      </c>
      <c r="O30" s="46">
        <f t="shared" si="0"/>
        <v>0</v>
      </c>
      <c r="P30" s="46" t="str">
        <f t="shared" si="1"/>
        <v>19 - Autorizzazione transito con armi all'interno dei Parchi</v>
      </c>
      <c r="Q30" s="46">
        <f t="shared" si="2"/>
        <v>0</v>
      </c>
      <c r="R30" s="46">
        <f t="shared" si="3"/>
        <v>0</v>
      </c>
      <c r="S30" s="46">
        <f t="shared" si="4"/>
        <v>0</v>
      </c>
      <c r="T30" s="3">
        <v>19</v>
      </c>
      <c r="U30" t="str">
        <f>IF(AND(D30="SI",E30="OK",'19'!$A$47&lt;&gt;""),M30&amp;" - "&amp;C30,"")</f>
        <v>19 - Autorizzazione transito con armi all'interno dei Parchi</v>
      </c>
      <c r="V30" s="3" t="str">
        <f>IF(AND(U30&lt;&gt;"",'19'!$A$47&lt;&gt;""),'19'!$A$47,"")</f>
        <v>Se vengono applicate in modo chiaro e trasparente le disposizioni normative e regolamentari, non dovrebbero verificarsi fenomeni corruttivi. AL fine di garantire la massima trasparenza si deve sistematizzare la procedura istruttoria tenendola separata da quella autorizzativa. Per questa fattispecie si deve tenere monitorato il rispetto dei tempi procedimentali.</v>
      </c>
    </row>
    <row r="31" spans="2:22" s="3" customFormat="1" ht="30.75" customHeight="1" thickBot="1" x14ac:dyDescent="0.3">
      <c r="B31" s="57">
        <f t="shared" si="5"/>
        <v>20</v>
      </c>
      <c r="C31" s="51" t="str">
        <f>'20'!A3</f>
        <v>Rilascio pareri nell'ambito di conferenze dei servizi (CDS) alle quali l'Ente viene invitato ad esprimersi in qualità di autorità ambientale competente.</v>
      </c>
      <c r="D31" s="4" t="str">
        <f>'20'!$F$2</f>
        <v>SI</v>
      </c>
      <c r="E31" s="4" t="str">
        <f>IF(D31="SI",IF('20'!$B$44="Presenti campi non compilati","Errore","OK"),"-")</f>
        <v>OK</v>
      </c>
      <c r="F31" s="56" t="str">
        <f>IF(D31="SI",IF('20'!$A$47&lt;&gt;"","SI","NO"),"-")</f>
        <v>SI</v>
      </c>
      <c r="G31" s="3" t="str">
        <f t="shared" si="6"/>
        <v>20 - Rilascio pareri nell'ambito di conferenze dei servizi (CDS) alle quali l'Ente viene invitato ad esprimersi in qualità di autorità ambientale competente.</v>
      </c>
      <c r="H31" s="50">
        <f>IF(AND(D31="SI",E31="OK"),'20'!$B$24,"Processo non sottoposto a mappatura e valutazione del rischio")</f>
        <v>2.1666666666666665</v>
      </c>
      <c r="I31" s="50">
        <f>IF(AND(D31="SI",E31="OK"),'20'!$B$40,"")</f>
        <v>1.25</v>
      </c>
      <c r="J31" s="50">
        <f>IF(AND(D31="SI",E31="OK"),'20'!$B$44,"")</f>
        <v>2.708333333333333</v>
      </c>
      <c r="L31" s="3">
        <v>20</v>
      </c>
      <c r="M31" s="44" t="str">
        <f t="shared" si="7"/>
        <v>20</v>
      </c>
      <c r="O31" s="46">
        <f t="shared" si="0"/>
        <v>0</v>
      </c>
      <c r="P31" s="46" t="str">
        <f t="shared" si="1"/>
        <v>20 - Rilascio pareri nell'ambito di conferenze dei servizi (CDS) alle quali l'Ente viene invitato ad esprimersi in qualità di autorità ambientale competente.</v>
      </c>
      <c r="Q31" s="46">
        <f t="shared" si="2"/>
        <v>0</v>
      </c>
      <c r="R31" s="46">
        <f t="shared" si="3"/>
        <v>0</v>
      </c>
      <c r="S31" s="46">
        <f t="shared" si="4"/>
        <v>0</v>
      </c>
      <c r="T31" s="3">
        <v>20</v>
      </c>
      <c r="U31" t="str">
        <f>IF(AND(D31="SI",E31="OK",'20'!$A$47&lt;&gt;""),M31&amp;" - "&amp;C31,"")</f>
        <v>20 - Rilascio pareri nell'ambito di conferenze dei servizi (CDS) alle quali l'Ente viene invitato ad esprimersi in qualità di autorità ambientale competente.</v>
      </c>
      <c r="V31" s="3" t="str">
        <f>IF(AND(U31&lt;&gt;"",'20'!$A$47&lt;&gt;""),'20'!$A$47,"")</f>
        <v>Se vengono applicate in modo chiaro e trasparente le disposizioni normative e regolamentari, non dovrebbero verificarsi fenomeni corruttivi. Al fine di garantire la massima trasparenza si deve supportare l'espressione del parere ufficiale con una istruttoria ambientale interna. Per questa fattispecie si deve tenere monitorato il rispetto dei tempi procedimentali.</v>
      </c>
    </row>
    <row r="32" spans="2:22" s="3" customFormat="1" ht="20.100000000000001" customHeight="1" thickBot="1" x14ac:dyDescent="0.3">
      <c r="B32" s="57">
        <f t="shared" si="5"/>
        <v>21</v>
      </c>
      <c r="C32" s="21" t="str">
        <f>'21'!A3</f>
        <v>Attività dello sportello forestale e registrazione imprese forestali</v>
      </c>
      <c r="D32" s="4" t="str">
        <f>'21'!$F$2</f>
        <v>SI</v>
      </c>
      <c r="E32" s="4" t="str">
        <f>IF(D32="SI",IF('21'!$B$44="Presenti campi non compilati","Errore","OK"),"-")</f>
        <v>OK</v>
      </c>
      <c r="F32" s="56" t="str">
        <f>IF(D32="SI",IF('21'!$A$47&lt;&gt;"","SI","NO"),"-")</f>
        <v>SI</v>
      </c>
      <c r="G32" s="3" t="str">
        <f t="shared" si="6"/>
        <v>21 - Attività dello sportello forestale e registrazione imprese forestali</v>
      </c>
      <c r="H32" s="50">
        <f>IF(AND(D32="SI",E32="OK"),'21'!$B$24,"Processo non sottoposto a mappatura e valutazione del rischio")</f>
        <v>1.6666666666666667</v>
      </c>
      <c r="I32" s="50">
        <f>IF(AND(D32="SI",E32="OK"),'21'!$B$40,"")</f>
        <v>0.75</v>
      </c>
      <c r="J32" s="50">
        <f>IF(AND(D32="SI",E32="OK"),'21'!$B$44,"")</f>
        <v>1.25</v>
      </c>
      <c r="L32" s="3">
        <v>21</v>
      </c>
      <c r="M32" s="44" t="str">
        <f t="shared" si="7"/>
        <v>21</v>
      </c>
      <c r="O32" s="46">
        <f t="shared" si="0"/>
        <v>0</v>
      </c>
      <c r="P32" s="46" t="str">
        <f t="shared" si="1"/>
        <v>21 - Attività dello sportello forestale e registrazione imprese forestali</v>
      </c>
      <c r="Q32" s="46">
        <f t="shared" si="2"/>
        <v>0</v>
      </c>
      <c r="R32" s="46">
        <f t="shared" si="3"/>
        <v>0</v>
      </c>
      <c r="S32" s="46">
        <f t="shared" si="4"/>
        <v>0</v>
      </c>
      <c r="T32" s="3">
        <v>21</v>
      </c>
      <c r="U32" t="str">
        <f>IF(AND(D32="SI",E32="OK",'21'!$A$47&lt;&gt;""),M32&amp;" - "&amp;C32,"")</f>
        <v>21 - Attività dello sportello forestale e registrazione imprese forestali</v>
      </c>
      <c r="V32" s="3" t="str">
        <f>IF(AND(U32&lt;&gt;"",'21'!$A$47&lt;&gt;""),'21'!$A$47,"")</f>
        <v xml:space="preserve">Non si ritiene di dover adpttare misure particolari </v>
      </c>
    </row>
    <row r="33" spans="2:22" s="3" customFormat="1" ht="20.100000000000001" customHeight="1" thickBot="1" x14ac:dyDescent="0.3">
      <c r="B33" s="57">
        <f t="shared" si="5"/>
        <v>22</v>
      </c>
      <c r="C33" s="21" t="str">
        <f>'22'!A3</f>
        <v>Autorizzazioni al taglio e martellata di alberi per richieste di utilizzazione all'interno dei Parchi</v>
      </c>
      <c r="D33" s="4" t="str">
        <f>'22'!$F$2</f>
        <v>SI</v>
      </c>
      <c r="E33" s="4" t="str">
        <f>IF(D33="SI",IF('22'!$B$44="Presenti campi non compilati","Errore","OK"),"-")</f>
        <v>OK</v>
      </c>
      <c r="F33" s="56" t="str">
        <f>IF(D33="SI",IF('22'!$A$47&lt;&gt;"","SI","NO"),"-")</f>
        <v>SI</v>
      </c>
      <c r="G33" s="3" t="str">
        <f t="shared" si="6"/>
        <v>22 - Autorizzazioni al taglio e martellata di alberi per richieste di utilizzazione all'interno dei Parchi</v>
      </c>
      <c r="H33" s="50">
        <f>IF(AND(D33="SI",E33="OK"),'22'!$B$24,"Processo non sottoposto a mappatura e valutazione del rischio")</f>
        <v>2.1666666666666665</v>
      </c>
      <c r="I33" s="50">
        <f>IF(AND(D33="SI",E33="OK"),'22'!$B$40,"")</f>
        <v>0.75</v>
      </c>
      <c r="J33" s="50">
        <f>IF(AND(D33="SI",E33="OK"),'22'!$B$44,"")</f>
        <v>1.625</v>
      </c>
      <c r="L33" s="3">
        <v>22</v>
      </c>
      <c r="M33" s="44" t="str">
        <f t="shared" si="7"/>
        <v>22</v>
      </c>
      <c r="O33" s="46">
        <f t="shared" si="0"/>
        <v>0</v>
      </c>
      <c r="P33" s="46" t="str">
        <f t="shared" si="1"/>
        <v>22 - Autorizzazioni al taglio e martellata di alberi per richieste di utilizzazione all'interno dei Parchi</v>
      </c>
      <c r="Q33" s="46">
        <f t="shared" si="2"/>
        <v>0</v>
      </c>
      <c r="R33" s="46">
        <f t="shared" si="3"/>
        <v>0</v>
      </c>
      <c r="S33" s="46">
        <f t="shared" si="4"/>
        <v>0</v>
      </c>
      <c r="T33" s="3">
        <v>22</v>
      </c>
      <c r="U33" t="str">
        <f>IF(AND(D33="SI",E33="OK",'22'!$A$47&lt;&gt;""),M33&amp;" - "&amp;C33,"")</f>
        <v>22 - Autorizzazioni al taglio e martellata di alberi per richieste di utilizzazione all'interno dei Parchi</v>
      </c>
      <c r="V33" s="3" t="str">
        <f>IF(AND(U33&lt;&gt;"",'22'!$A$47&lt;&gt;""),'22'!$A$47,"")</f>
        <v xml:space="preserve">Processo attivato su istanza di privati ai Comuni prorprietari dei boschi che l atrasmettono al Parco per l'istruttoria. Al fine di garantire la massima trasparenza del processo si dovra sistematizzare l'istruttoria di individuazione delle piante da assegnare al taglio (Generalmente l'autorizzazione al taglio degli alberi martellati viene inviata al Comune proprietario del bosco). Inoltre si diovrà provvedere alla stesura di una relazione finale da pubblicare annualmente sul suito dell'Ente in cui dare conto del numero piante e dei metri cubi di legname assegnato al taglio annualmente suddivisi per particella forestale. </v>
      </c>
    </row>
    <row r="34" spans="2:22" s="3" customFormat="1" ht="20.100000000000001" customHeight="1" thickBot="1" x14ac:dyDescent="0.3">
      <c r="B34" s="57">
        <f t="shared" si="5"/>
        <v>23</v>
      </c>
      <c r="C34" s="21" t="str">
        <f>'23'!A3</f>
        <v>Documenti di identità</v>
      </c>
      <c r="D34" s="4" t="str">
        <f>'23'!$F$2</f>
        <v>NO</v>
      </c>
      <c r="E34" s="4" t="str">
        <f>IF(D34="SI",IF('23'!$B$44="Presenti campi non compilati","Errore","OK"),"-")</f>
        <v>-</v>
      </c>
      <c r="F34" s="56" t="str">
        <f>IF(D34="SI",IF('23'!$A$47&lt;&gt;"","SI","NO"),"-")</f>
        <v>-</v>
      </c>
      <c r="G34" s="3" t="str">
        <f t="shared" si="6"/>
        <v>23 - Documenti di identità</v>
      </c>
      <c r="H34" s="50" t="str">
        <f>IF(AND(D34="SI",E34="OK"),'23'!$B$24,"Processo non sottoposto a mappatura e valutazione del rischio")</f>
        <v>Processo non sottoposto a mappatura e valutazione del rischio</v>
      </c>
      <c r="I34" s="50" t="str">
        <f>IF(AND(D34="SI",E34="OK"),'23'!$B$40,"")</f>
        <v/>
      </c>
      <c r="J34" s="50" t="str">
        <f>IF(AND(D34="SI",E34="OK"),'23'!$B$44,"")</f>
        <v/>
      </c>
      <c r="L34" s="3">
        <v>23</v>
      </c>
      <c r="M34" s="44" t="str">
        <f t="shared" si="7"/>
        <v>23</v>
      </c>
      <c r="O34" s="46">
        <f t="shared" si="0"/>
        <v>0</v>
      </c>
      <c r="P34" s="46">
        <f t="shared" si="1"/>
        <v>0</v>
      </c>
      <c r="Q34" s="46">
        <f t="shared" si="2"/>
        <v>0</v>
      </c>
      <c r="R34" s="46">
        <f t="shared" si="3"/>
        <v>0</v>
      </c>
      <c r="S34" s="46">
        <f t="shared" si="4"/>
        <v>0</v>
      </c>
      <c r="T34" s="3">
        <v>23</v>
      </c>
      <c r="U34" t="str">
        <f>IF(AND(D34="SI",E34="OK",'23'!$A$47&lt;&gt;""),M34&amp;" - "&amp;C34,"")</f>
        <v/>
      </c>
      <c r="V34" s="3" t="str">
        <f>IF(AND(U34&lt;&gt;"",'23'!$A$47&lt;&gt;""),'23'!$A$47,"")</f>
        <v/>
      </c>
    </row>
    <row r="35" spans="2:22" s="3" customFormat="1" ht="20.100000000000001" customHeight="1" thickBot="1" x14ac:dyDescent="0.3">
      <c r="B35" s="57">
        <f t="shared" si="5"/>
        <v>24</v>
      </c>
      <c r="C35" s="21" t="str">
        <f>'24'!A3</f>
        <v>Servizi per minori e famiglie</v>
      </c>
      <c r="D35" s="4" t="str">
        <f>'24'!$F$2</f>
        <v>NO</v>
      </c>
      <c r="E35" s="4" t="str">
        <f>IF(D35="SI",IF('24'!$B$44="Presenti campi non compilati","Errore","OK"),"-")</f>
        <v>-</v>
      </c>
      <c r="F35" s="56" t="str">
        <f>IF(D35="SI",IF('24'!$A$47&lt;&gt;"","SI","NO"),"-")</f>
        <v>-</v>
      </c>
      <c r="G35" s="3" t="str">
        <f t="shared" si="6"/>
        <v>24 - Servizi per minori e famiglie</v>
      </c>
      <c r="H35" s="50" t="str">
        <f>IF(AND(D35="SI",E35="OK"),'24'!$B$24,"Processo non sottoposto a mappatura e valutazione del rischio")</f>
        <v>Processo non sottoposto a mappatura e valutazione del rischio</v>
      </c>
      <c r="I35" s="50" t="str">
        <f>IF(AND(D35="SI",E35="OK"),'24'!$B$40,"")</f>
        <v/>
      </c>
      <c r="J35" s="50" t="str">
        <f>IF(AND(D35="SI",E35="OK"),'24'!$B$44,"")</f>
        <v/>
      </c>
      <c r="L35" s="3">
        <v>24</v>
      </c>
      <c r="M35" s="44" t="str">
        <f t="shared" si="7"/>
        <v>24</v>
      </c>
      <c r="O35" s="46">
        <f t="shared" si="0"/>
        <v>0</v>
      </c>
      <c r="P35" s="46">
        <f t="shared" si="1"/>
        <v>0</v>
      </c>
      <c r="Q35" s="46">
        <f t="shared" si="2"/>
        <v>0</v>
      </c>
      <c r="R35" s="46">
        <f t="shared" si="3"/>
        <v>0</v>
      </c>
      <c r="S35" s="46">
        <f t="shared" si="4"/>
        <v>0</v>
      </c>
      <c r="T35" s="3">
        <v>24</v>
      </c>
      <c r="U35" t="str">
        <f>IF(AND(D35="SI",E35="OK",'24'!$A$47&lt;&gt;""),M35&amp;" - "&amp;C35,"")</f>
        <v/>
      </c>
      <c r="V35" s="3" t="str">
        <f>IF(AND(U35&lt;&gt;"",'24'!$A$47&lt;&gt;""),'24'!$A$47,"")</f>
        <v/>
      </c>
    </row>
    <row r="36" spans="2:22" s="3" customFormat="1" ht="20.100000000000001" customHeight="1" thickBot="1" x14ac:dyDescent="0.3">
      <c r="B36" s="57">
        <f t="shared" si="5"/>
        <v>25</v>
      </c>
      <c r="C36" s="21" t="str">
        <f>'25'!A3</f>
        <v>Servizi assistenziali e socio-sanitari per anziani</v>
      </c>
      <c r="D36" s="4" t="str">
        <f>'25'!$F$2</f>
        <v>NO</v>
      </c>
      <c r="E36" s="4" t="str">
        <f>IF(D36="SI",IF('25'!$B$44="Presenti campi non compilati","Errore","OK"),"-")</f>
        <v>-</v>
      </c>
      <c r="F36" s="56" t="str">
        <f>IF(D36="SI",IF('25'!$A$47&lt;&gt;"","SI","NO"),"-")</f>
        <v>-</v>
      </c>
      <c r="G36" s="3" t="str">
        <f t="shared" si="6"/>
        <v>25 - Servizi assistenziali e socio-sanitari per anziani</v>
      </c>
      <c r="H36" s="50" t="str">
        <f>IF(AND(D36="SI",E36="OK"),'25'!$B$24,"Processo non sottoposto a mappatura e valutazione del rischio")</f>
        <v>Processo non sottoposto a mappatura e valutazione del rischio</v>
      </c>
      <c r="I36" s="50" t="str">
        <f>IF(AND(D36="SI",E36="OK"),'25'!$B$40,"")</f>
        <v/>
      </c>
      <c r="J36" s="50" t="str">
        <f>IF(AND(D36="SI",E36="OK"),'25'!$B$44,"")</f>
        <v/>
      </c>
      <c r="L36" s="3">
        <v>25</v>
      </c>
      <c r="M36" s="44" t="str">
        <f t="shared" si="7"/>
        <v>25</v>
      </c>
      <c r="O36" s="46">
        <f t="shared" si="0"/>
        <v>0</v>
      </c>
      <c r="P36" s="46">
        <f t="shared" si="1"/>
        <v>0</v>
      </c>
      <c r="Q36" s="46">
        <f t="shared" si="2"/>
        <v>0</v>
      </c>
      <c r="R36" s="46">
        <f t="shared" si="3"/>
        <v>0</v>
      </c>
      <c r="S36" s="46">
        <f t="shared" si="4"/>
        <v>0</v>
      </c>
      <c r="T36" s="3">
        <v>25</v>
      </c>
      <c r="U36" t="str">
        <f>IF(AND(D36="SI",E36="OK",'25'!$A$47&lt;&gt;""),M36&amp;" - "&amp;C36,"")</f>
        <v/>
      </c>
      <c r="V36" s="3" t="str">
        <f>IF(AND(U36&lt;&gt;"",'25'!$A$47&lt;&gt;""),'25'!$A$47,"")</f>
        <v/>
      </c>
    </row>
    <row r="37" spans="2:22" s="3" customFormat="1" ht="20.100000000000001" customHeight="1" thickBot="1" x14ac:dyDescent="0.3">
      <c r="B37" s="57">
        <f t="shared" si="5"/>
        <v>26</v>
      </c>
      <c r="C37" s="21" t="str">
        <f>'26'!A3</f>
        <v>Servizi per disabili</v>
      </c>
      <c r="D37" s="4" t="str">
        <f>'26'!$F$2</f>
        <v>NO</v>
      </c>
      <c r="E37" s="4" t="str">
        <f>IF(D37="SI",IF('26'!$B$44="Presenti campi non compilati","Errore","OK"),"-")</f>
        <v>-</v>
      </c>
      <c r="F37" s="56" t="str">
        <f>IF(D37="SI",IF('26'!$A$47&lt;&gt;"","SI","NO"),"-")</f>
        <v>-</v>
      </c>
      <c r="G37" s="3" t="str">
        <f t="shared" si="6"/>
        <v>26 - Servizi per disabili</v>
      </c>
      <c r="H37" s="50" t="str">
        <f>IF(AND(D37="SI",E37="OK"),'26'!$B$24,"Processo non sottoposto a mappatura e valutazione del rischio")</f>
        <v>Processo non sottoposto a mappatura e valutazione del rischio</v>
      </c>
      <c r="I37" s="50" t="str">
        <f>IF(AND(D37="SI",E37="OK"),'26'!$B$40,"")</f>
        <v/>
      </c>
      <c r="J37" s="50" t="str">
        <f>IF(AND(D37="SI",E37="OK"),'26'!$B$44,"")</f>
        <v/>
      </c>
      <c r="L37" s="3">
        <v>26</v>
      </c>
      <c r="M37" s="44" t="str">
        <f t="shared" si="7"/>
        <v>26</v>
      </c>
      <c r="O37" s="46">
        <f t="shared" si="0"/>
        <v>0</v>
      </c>
      <c r="P37" s="46">
        <f t="shared" si="1"/>
        <v>0</v>
      </c>
      <c r="Q37" s="46">
        <f t="shared" si="2"/>
        <v>0</v>
      </c>
      <c r="R37" s="46">
        <f t="shared" si="3"/>
        <v>0</v>
      </c>
      <c r="S37" s="46">
        <f t="shared" si="4"/>
        <v>0</v>
      </c>
      <c r="T37" s="3">
        <v>26</v>
      </c>
      <c r="U37" t="str">
        <f>IF(AND(D37="SI",E37="OK",'26'!$A$47&lt;&gt;""),M37&amp;" - "&amp;C37,"")</f>
        <v/>
      </c>
      <c r="V37" s="3" t="str">
        <f>IF(AND(U37&lt;&gt;"",'26'!$A$47&lt;&gt;""),'26'!$A$47,"")</f>
        <v/>
      </c>
    </row>
    <row r="38" spans="2:22" s="3" customFormat="1" ht="20.100000000000001" customHeight="1" thickBot="1" x14ac:dyDescent="0.3">
      <c r="B38" s="57">
        <f t="shared" si="5"/>
        <v>27</v>
      </c>
      <c r="C38" s="21" t="str">
        <f>'27'!A3</f>
        <v>Servizi per adulti in difficoltà</v>
      </c>
      <c r="D38" s="4" t="str">
        <f>'27'!$F$2</f>
        <v>NO</v>
      </c>
      <c r="E38" s="4" t="str">
        <f>IF(D38="SI",IF('27'!$B$44="Presenti campi non compilati","Errore","OK"),"-")</f>
        <v>-</v>
      </c>
      <c r="F38" s="56" t="str">
        <f>IF(D38="SI",IF('27'!$A$47&lt;&gt;"","SI","NO"),"-")</f>
        <v>-</v>
      </c>
      <c r="G38" s="3" t="str">
        <f t="shared" si="6"/>
        <v>27 - Servizi per adulti in difficoltà</v>
      </c>
      <c r="H38" s="50" t="str">
        <f>IF(AND(D38="SI",E38="OK"),'27'!$B$24,"Processo non sottoposto a mappatura e valutazione del rischio")</f>
        <v>Processo non sottoposto a mappatura e valutazione del rischio</v>
      </c>
      <c r="I38" s="50" t="str">
        <f>IF(AND(D38="SI",E38="OK"),'27'!$B$40,"")</f>
        <v/>
      </c>
      <c r="J38" s="50" t="str">
        <f>IF(AND(D38="SI",E38="OK"),'27'!$B$44,"")</f>
        <v/>
      </c>
      <c r="L38" s="3">
        <v>27</v>
      </c>
      <c r="M38" s="44" t="str">
        <f t="shared" si="7"/>
        <v>27</v>
      </c>
      <c r="O38" s="46">
        <f t="shared" si="0"/>
        <v>0</v>
      </c>
      <c r="P38" s="46">
        <f t="shared" si="1"/>
        <v>0</v>
      </c>
      <c r="Q38" s="46">
        <f t="shared" si="2"/>
        <v>0</v>
      </c>
      <c r="R38" s="46">
        <f t="shared" si="3"/>
        <v>0</v>
      </c>
      <c r="S38" s="46">
        <f t="shared" si="4"/>
        <v>0</v>
      </c>
      <c r="T38" s="3">
        <v>27</v>
      </c>
      <c r="U38" t="str">
        <f>IF(AND(D38="SI",E38="OK",'27'!$A$47&lt;&gt;""),M38&amp;" - "&amp;C38,"")</f>
        <v/>
      </c>
      <c r="V38" s="3" t="str">
        <f>IF(AND(U38&lt;&gt;"",'27'!$A$47&lt;&gt;""),'27'!$A$47,"")</f>
        <v/>
      </c>
    </row>
    <row r="39" spans="2:22" s="3" customFormat="1" ht="20.100000000000001" customHeight="1" thickBot="1" x14ac:dyDescent="0.3">
      <c r="B39" s="57">
        <f t="shared" si="5"/>
        <v>28</v>
      </c>
      <c r="C39" s="21" t="str">
        <f>'28'!A3</f>
        <v>Servizi di integrazione dei cittadini stranieri</v>
      </c>
      <c r="D39" s="4" t="str">
        <f>'28'!$F$2</f>
        <v>NO</v>
      </c>
      <c r="E39" s="4" t="str">
        <f>IF(D39="SI",IF('28'!$B$44="Presenti campi non compilati","Errore","OK"),"-")</f>
        <v>-</v>
      </c>
      <c r="F39" s="56" t="str">
        <f>IF(D39="SI",IF('28'!$A$47&lt;&gt;"","SI","NO"),"-")</f>
        <v>-</v>
      </c>
      <c r="G39" s="3" t="str">
        <f t="shared" si="6"/>
        <v>28 - Servizi di integrazione dei cittadini stranieri</v>
      </c>
      <c r="H39" s="50" t="str">
        <f>IF(AND(D39="SI",E39="OK"),'28'!$B$24,"Processo non sottoposto a mappatura e valutazione del rischio")</f>
        <v>Processo non sottoposto a mappatura e valutazione del rischio</v>
      </c>
      <c r="I39" s="50" t="str">
        <f>IF(AND(D39="SI",E39="OK"),'28'!$B$40,"")</f>
        <v/>
      </c>
      <c r="J39" s="50" t="str">
        <f>IF(AND(D39="SI",E39="OK"),'28'!$B$44,"")</f>
        <v/>
      </c>
      <c r="L39" s="3">
        <v>28</v>
      </c>
      <c r="M39" s="44" t="str">
        <f t="shared" si="7"/>
        <v>28</v>
      </c>
      <c r="O39" s="46">
        <f t="shared" si="0"/>
        <v>0</v>
      </c>
      <c r="P39" s="46">
        <f t="shared" si="1"/>
        <v>0</v>
      </c>
      <c r="Q39" s="46">
        <f t="shared" si="2"/>
        <v>0</v>
      </c>
      <c r="R39" s="46">
        <f t="shared" si="3"/>
        <v>0</v>
      </c>
      <c r="S39" s="46">
        <f t="shared" si="4"/>
        <v>0</v>
      </c>
      <c r="T39" s="3">
        <v>28</v>
      </c>
      <c r="U39" t="str">
        <f>IF(AND(D39="SI",E39="OK",'28'!$A$47&lt;&gt;""),M39&amp;" - "&amp;C39,"")</f>
        <v/>
      </c>
      <c r="V39" s="3" t="str">
        <f>IF(AND(U39&lt;&gt;"",'28'!$A$47&lt;&gt;""),'28'!$A$47,"")</f>
        <v/>
      </c>
    </row>
    <row r="40" spans="2:22" s="3" customFormat="1" ht="20.100000000000001" customHeight="1" thickBot="1" x14ac:dyDescent="0.3">
      <c r="B40" s="57">
        <f t="shared" si="5"/>
        <v>29</v>
      </c>
      <c r="C40" s="21" t="str">
        <f>'29'!A3</f>
        <v>Raccolta e smaltimento rifiuti</v>
      </c>
      <c r="D40" s="4" t="str">
        <f>'29'!$F$2</f>
        <v>NO</v>
      </c>
      <c r="E40" s="4" t="str">
        <f>IF(D40="SI",IF('29'!$B$44="Presenti campi non compilati","Errore","OK"),"-")</f>
        <v>-</v>
      </c>
      <c r="F40" s="56" t="str">
        <f>IF(D40="SI",IF('29'!$A$47&lt;&gt;"","SI","NO"),"-")</f>
        <v>-</v>
      </c>
      <c r="G40" s="3" t="str">
        <f t="shared" si="6"/>
        <v>29 - Raccolta e smaltimento rifiuti</v>
      </c>
      <c r="H40" s="50" t="str">
        <f>IF(AND(D40="SI",E40="OK"),'29'!$B$24,"Processo non sottoposto a mappatura e valutazione del rischio")</f>
        <v>Processo non sottoposto a mappatura e valutazione del rischio</v>
      </c>
      <c r="I40" s="50" t="str">
        <f>IF(AND(D40="SI",E40="OK"),'29'!$B$40,"")</f>
        <v/>
      </c>
      <c r="J40" s="50" t="str">
        <f>IF(AND(D40="SI",E40="OK"),'29'!$B$44,"")</f>
        <v/>
      </c>
      <c r="L40" s="3">
        <v>29</v>
      </c>
      <c r="M40" s="44" t="str">
        <f t="shared" si="7"/>
        <v>29</v>
      </c>
      <c r="O40" s="46">
        <f t="shared" si="0"/>
        <v>0</v>
      </c>
      <c r="P40" s="46">
        <f t="shared" si="1"/>
        <v>0</v>
      </c>
      <c r="Q40" s="46">
        <f t="shared" si="2"/>
        <v>0</v>
      </c>
      <c r="R40" s="46">
        <f t="shared" si="3"/>
        <v>0</v>
      </c>
      <c r="S40" s="46">
        <f t="shared" si="4"/>
        <v>0</v>
      </c>
      <c r="T40" s="3">
        <v>29</v>
      </c>
      <c r="U40" t="str">
        <f>IF(AND(D40="SI",E40="OK",'29'!$A$47&lt;&gt;""),M40&amp;" - "&amp;C40,"")</f>
        <v/>
      </c>
      <c r="V40" s="3" t="str">
        <f>IF(AND(U40&lt;&gt;"",'29'!$A$47&lt;&gt;""),'29'!$A$47,"")</f>
        <v/>
      </c>
    </row>
    <row r="41" spans="2:22" s="3" customFormat="1" ht="20.100000000000001" customHeight="1" thickBot="1" x14ac:dyDescent="0.3">
      <c r="B41" s="57">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7">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programmi per la gestione documentale che, unitamente al protocollo elettronico determina la profilatura dei flussi documentali.</v>
      </c>
    </row>
    <row r="43" spans="2:22" s="3" customFormat="1" ht="20.100000000000001" customHeight="1" thickBot="1" x14ac:dyDescent="0.3">
      <c r="B43" s="57">
        <f t="shared" si="5"/>
        <v>32</v>
      </c>
      <c r="C43" s="21" t="str">
        <f>'32'!A3</f>
        <v xml:space="preserve">Gestione delle Guide dei parchi naturali dell'Ossola </v>
      </c>
      <c r="D43" s="4" t="str">
        <f>'32'!$F$2</f>
        <v>SI</v>
      </c>
      <c r="E43" s="4" t="str">
        <f>IF(D43="SI",IF('32'!$B$44="Presenti campi non compilati","Errore","OK"),"-")</f>
        <v>OK</v>
      </c>
      <c r="F43" s="56" t="str">
        <f>IF(D43="SI",IF('32'!$A$47&lt;&gt;"","SI","NO"),"-")</f>
        <v>SI</v>
      </c>
      <c r="G43" s="3" t="str">
        <f t="shared" si="6"/>
        <v xml:space="preserve">32 - Gestione delle Guide dei parchi naturali dell'Ossola </v>
      </c>
      <c r="H43" s="50">
        <f>IF(AND(D43="SI",E43="OK"),'32'!$B$24,"Processo non sottoposto a mappatura e valutazione del rischio")</f>
        <v>2.8333333333333335</v>
      </c>
      <c r="I43" s="50">
        <f>IF(AND(D43="SI",E43="OK"),'32'!$B$40,"")</f>
        <v>1.25</v>
      </c>
      <c r="J43" s="50">
        <f>IF(AND(D43="SI",E43="OK"),'32'!$B$44,"")</f>
        <v>3.541666666666667</v>
      </c>
      <c r="L43" s="3">
        <v>32</v>
      </c>
      <c r="M43" s="44" t="str">
        <f t="shared" si="7"/>
        <v>32</v>
      </c>
      <c r="O43" s="46">
        <f t="shared" si="0"/>
        <v>0</v>
      </c>
      <c r="P43" s="46" t="str">
        <f t="shared" si="1"/>
        <v xml:space="preserve">32 - Gestione delle Guide dei parchi naturali dell'Ossola </v>
      </c>
      <c r="Q43" s="46">
        <f t="shared" si="2"/>
        <v>0</v>
      </c>
      <c r="R43" s="46">
        <f t="shared" si="3"/>
        <v>0</v>
      </c>
      <c r="S43" s="46">
        <f t="shared" si="4"/>
        <v>0</v>
      </c>
      <c r="T43" s="3">
        <v>32</v>
      </c>
      <c r="U43" t="str">
        <f>IF(AND(D43="SI",E43="OK",'32'!$A$47&lt;&gt;""),M43&amp;" - "&amp;C43,"")</f>
        <v xml:space="preserve">32 - Gestione delle Guide dei parchi naturali dell'Ossola </v>
      </c>
      <c r="V43" s="3" t="str">
        <f>IF(AND(U43&lt;&gt;"",'32'!$A$47&lt;&gt;""),'32'!$A$47,"")</f>
        <v>Non si ritiene necessario aottare misure particolari</v>
      </c>
    </row>
    <row r="44" spans="2:22" s="3" customFormat="1" ht="20.100000000000001" customHeight="1" thickBot="1" x14ac:dyDescent="0.3">
      <c r="B44" s="57">
        <f t="shared" si="5"/>
        <v>33</v>
      </c>
      <c r="C44" s="21" t="str">
        <f>'33'!A3</f>
        <v>Gestione delle tombe di famiglia</v>
      </c>
      <c r="D44" s="4" t="str">
        <f>'33'!$F$2</f>
        <v>NO</v>
      </c>
      <c r="E44" s="4" t="str">
        <f>IF(D44="SI",IF('33'!$B$44="Presenti campi non compilati","Errore","OK"),"-")</f>
        <v>-</v>
      </c>
      <c r="F44" s="56" t="str">
        <f>IF(D44="SI",IF('33'!$A$47&lt;&gt;"","SI","NO"),"-")</f>
        <v>-</v>
      </c>
      <c r="G44" s="3" t="str">
        <f t="shared" si="6"/>
        <v>33 - Gestione delle tombe di famiglia</v>
      </c>
      <c r="H44" s="50" t="str">
        <f>IF(AND(D44="SI",E44="OK"),'33'!$B$24,"Processo non sottoposto a mappatura e valutazione del rischio")</f>
        <v>Processo non sottoposto a mappatura e valutazione del rischio</v>
      </c>
      <c r="I44" s="50" t="str">
        <f>IF(AND(D44="SI",E44="OK"),'33'!$B$40,"")</f>
        <v/>
      </c>
      <c r="J44" s="50" t="str">
        <f>IF(AND(D44="SI",E44="OK"),'33'!$B$44,"")</f>
        <v/>
      </c>
      <c r="L44" s="3">
        <v>33</v>
      </c>
      <c r="M44" s="44" t="str">
        <f t="shared" si="7"/>
        <v>33</v>
      </c>
      <c r="O44" s="46">
        <f t="shared" ref="O44:O64" si="8">IF(AND(D44="SI",E44="OK"),IF(AND(J44&gt;0,J44&lt;=1),G44,),)</f>
        <v>0</v>
      </c>
      <c r="P44" s="46">
        <f t="shared" ref="P44:P64" si="9">IF(AND(D44="SI",E44="OK"),IF(AND(J44&gt;1,J44&lt;=4),G44,),)</f>
        <v>0</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
      </c>
      <c r="V44" s="3" t="str">
        <f>IF(AND(U44&lt;&gt;"",'33'!$A$47&lt;&gt;""),'33'!$A$47,"")</f>
        <v/>
      </c>
    </row>
    <row r="45" spans="2:22" s="3" customFormat="1" ht="20.100000000000001" customHeight="1" thickBot="1" x14ac:dyDescent="0.3">
      <c r="B45" s="57">
        <f t="shared" si="5"/>
        <v>34</v>
      </c>
      <c r="C45" s="21" t="str">
        <f>'34'!A3</f>
        <v>Organizzazione eventi</v>
      </c>
      <c r="D45" s="4" t="str">
        <f>'34'!$F$2</f>
        <v>NO</v>
      </c>
      <c r="E45" s="4" t="str">
        <f>IF(D45="SI",IF('34'!$B$44="Presenti campi non compilati","Errore","OK"),"-")</f>
        <v>-</v>
      </c>
      <c r="F45" s="56" t="str">
        <f>IF(D45="SI",IF('34'!$A$47&lt;&gt;"","SI","NO"),"-")</f>
        <v>-</v>
      </c>
      <c r="G45" s="3" t="str">
        <f t="shared" si="6"/>
        <v>34 - Organizzazione eventi</v>
      </c>
      <c r="H45" s="50" t="str">
        <f>IF(AND(D45="SI",E45="OK"),'34'!$B$24,"Processo non sottoposto a mappatura e valutazione del rischio")</f>
        <v>Processo non sottoposto a mappatura e valutazione del rischio</v>
      </c>
      <c r="I45" s="50" t="str">
        <f>IF(AND(D45="SI",E45="OK"),'34'!$B$40,"")</f>
        <v/>
      </c>
      <c r="J45" s="50" t="str">
        <f>IF(AND(D45="SI",E45="OK"),'34'!$B$44,"")</f>
        <v/>
      </c>
      <c r="L45" s="3">
        <v>34</v>
      </c>
      <c r="M45" s="44" t="str">
        <f t="shared" si="7"/>
        <v>34</v>
      </c>
      <c r="O45" s="46">
        <f t="shared" si="8"/>
        <v>0</v>
      </c>
      <c r="P45" s="46">
        <f t="shared" si="9"/>
        <v>0</v>
      </c>
      <c r="Q45" s="46">
        <f t="shared" si="10"/>
        <v>0</v>
      </c>
      <c r="R45" s="46">
        <f t="shared" si="11"/>
        <v>0</v>
      </c>
      <c r="S45" s="46">
        <f t="shared" si="12"/>
        <v>0</v>
      </c>
      <c r="T45" s="3">
        <v>34</v>
      </c>
      <c r="U45" t="str">
        <f>IF(AND(D45="SI",E45="OK",'34'!$A$47&lt;&gt;""),M45&amp;" - "&amp;C45,"")</f>
        <v/>
      </c>
      <c r="V45" s="3" t="str">
        <f>IF(AND(U45&lt;&gt;"",'34'!$A$47&lt;&gt;""),'34'!$A$47,"")</f>
        <v/>
      </c>
    </row>
    <row r="46" spans="2:22" s="3" customFormat="1" ht="20.100000000000001" customHeight="1" thickBot="1" x14ac:dyDescent="0.3">
      <c r="B46" s="57">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2.5</v>
      </c>
      <c r="I46" s="50">
        <f>IF(AND(D46="SI",E46="OK"),'35'!$B$40,"")</f>
        <v>1</v>
      </c>
      <c r="J46" s="50">
        <f>IF(AND(D46="SI",E46="OK"),'35'!$B$44,"")</f>
        <v>2.5</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I patrocini onerosi non sono previsti.</v>
      </c>
    </row>
    <row r="47" spans="2:22" s="3" customFormat="1" ht="20.100000000000001" customHeight="1" thickBot="1" x14ac:dyDescent="0.3">
      <c r="B47" s="57">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v>
      </c>
      <c r="I47" s="50">
        <f>IF(AND(D47="SI",E47="OK"),'36'!$B$40,"")</f>
        <v>1</v>
      </c>
      <c r="J47" s="50">
        <f>IF(AND(D47="SI",E47="OK"),'36'!$B$44,"")</f>
        <v>2</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effettuate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7">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1.25</v>
      </c>
      <c r="J48" s="50">
        <f>IF(AND(D48="SI",E48="OK"),'37'!$B$44,"")</f>
        <v>1.6666666666666665</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7">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v>
      </c>
      <c r="J49" s="50">
        <f>IF(AND(D49="SI",E49="OK"),'38'!$B$44,"")</f>
        <v>1.3333333333333333</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7">
        <f t="shared" si="5"/>
        <v>39</v>
      </c>
      <c r="C50" s="21" t="str">
        <f>'39'!A3</f>
        <v xml:space="preserve">Designazione dei rappresentanti dell'ente in comitati, tavoli e/o gruppidi lavroo </v>
      </c>
      <c r="D50" s="4" t="str">
        <f>'39'!$F$2</f>
        <v>SI</v>
      </c>
      <c r="E50" s="4" t="str">
        <f>IF(D50="SI",IF('39'!$B$44="Presenti campi non compilati","Errore","OK"),"-")</f>
        <v>OK</v>
      </c>
      <c r="F50" s="56" t="str">
        <f>IF(D50="SI",IF('39'!$A$47&lt;&gt;"","SI","NO"),"-")</f>
        <v>SI</v>
      </c>
      <c r="G50" s="3" t="str">
        <f t="shared" si="6"/>
        <v xml:space="preserve">39 - Designazione dei rappresentanti dell'ente in comitati, tavoli e/o gruppidi lavroo </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 xml:space="preserve">39 - Designazione dei rappresentanti dell'ente in comitati, tavoli e/o gruppidi lavroo </v>
      </c>
      <c r="R50" s="46">
        <f t="shared" si="11"/>
        <v>0</v>
      </c>
      <c r="S50" s="46">
        <f t="shared" si="12"/>
        <v>0</v>
      </c>
      <c r="T50" s="3">
        <v>39</v>
      </c>
      <c r="U50" t="str">
        <f>IF(AND(D50="SI",E50="OK",'39'!$A$47&lt;&gt;""),M50&amp;" - "&amp;C50,"")</f>
        <v xml:space="preserve">39 - Designazione dei rappresentanti dell'ente in comitati, tavoli e/o gruppidi lavroo </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7">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0.75</v>
      </c>
      <c r="J51" s="50">
        <f>IF(AND(D51="SI",E51="OK"),'40'!$B$44,"")</f>
        <v>1.375</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 xml:space="preserve">Questo Ente si è dotato di un protocollo elettronico con cui  vengono profilati i flussi documentali, le segnalazioni, anche quelle anonime o con secretazione del mittente,  sono sempre rintracciabili rendendo evidente eventuali omissioni o fenomeni corruttivi. </v>
      </c>
    </row>
    <row r="52" spans="2:22" s="3" customFormat="1" ht="20.100000000000001" customHeight="1" thickBot="1" x14ac:dyDescent="0.3">
      <c r="B52" s="57">
        <f t="shared" si="5"/>
        <v>41</v>
      </c>
      <c r="C52" s="21" t="str">
        <f>'41'!A3</f>
        <v>Gestione della leva</v>
      </c>
      <c r="D52" s="4" t="str">
        <f>'41'!$F$2</f>
        <v>NO</v>
      </c>
      <c r="E52" s="4" t="str">
        <f>IF(D52="SI",IF('41'!$B$44="Presenti campi non compilati","Errore","OK"),"-")</f>
        <v>-</v>
      </c>
      <c r="F52" s="56" t="str">
        <f>IF(D52="SI",IF('41'!$A$47&lt;&gt;"","SI","NO"),"-")</f>
        <v>-</v>
      </c>
      <c r="G52" s="3" t="str">
        <f t="shared" si="6"/>
        <v>41 - Gestione della leva</v>
      </c>
      <c r="H52" s="50" t="str">
        <f>IF(AND(D52="SI",E52="OK"),'41'!$B$24,"Processo non sottoposto a mappatura e valutazione del rischio")</f>
        <v>Processo non sottoposto a mappatura e valutazione del rischio</v>
      </c>
      <c r="I52" s="50" t="str">
        <f>IF(AND(D52="SI",E52="OK"),'41'!$B$40,"")</f>
        <v/>
      </c>
      <c r="J52" s="50" t="str">
        <f>IF(AND(D52="SI",E52="OK"),'41'!$B$44,"")</f>
        <v/>
      </c>
      <c r="L52" s="3">
        <v>41</v>
      </c>
      <c r="M52" s="44" t="str">
        <f t="shared" si="7"/>
        <v>41</v>
      </c>
      <c r="O52" s="46">
        <f t="shared" si="8"/>
        <v>0</v>
      </c>
      <c r="P52" s="46">
        <f t="shared" si="9"/>
        <v>0</v>
      </c>
      <c r="Q52" s="46">
        <f t="shared" si="10"/>
        <v>0</v>
      </c>
      <c r="R52" s="46">
        <f t="shared" si="11"/>
        <v>0</v>
      </c>
      <c r="S52" s="46">
        <f t="shared" si="12"/>
        <v>0</v>
      </c>
      <c r="T52" s="3">
        <v>41</v>
      </c>
      <c r="U52" t="str">
        <f>IF(AND(D52="SI",E52="OK",'41'!$A$47&lt;&gt;""),M52&amp;" - "&amp;C52,"")</f>
        <v/>
      </c>
      <c r="V52" s="3" t="str">
        <f>IF(AND(U52&lt;&gt;"",'41'!$A$47&lt;&gt;""),'41'!$A$47,"")</f>
        <v/>
      </c>
    </row>
    <row r="53" spans="2:22" s="3" customFormat="1" ht="20.100000000000001" customHeight="1" thickBot="1" x14ac:dyDescent="0.3">
      <c r="B53" s="57">
        <f t="shared" si="5"/>
        <v>42</v>
      </c>
      <c r="C53" s="21" t="str">
        <f>'42'!A3</f>
        <v>Gestione dell'elettorato</v>
      </c>
      <c r="D53" s="4" t="str">
        <f>'42'!$F$2</f>
        <v>NO</v>
      </c>
      <c r="E53" s="4" t="str">
        <f>IF(D53="SI",IF('42'!$B$44="Presenti campi non compilati","Errore","OK"),"-")</f>
        <v>-</v>
      </c>
      <c r="F53" s="56" t="str">
        <f>IF(D53="SI",IF('42'!$A$47&lt;&gt;"","SI","NO"),"-")</f>
        <v>-</v>
      </c>
      <c r="G53" s="3" t="str">
        <f t="shared" si="6"/>
        <v>42 - Gestione dell'elettorato</v>
      </c>
      <c r="H53" s="50" t="str">
        <f>IF(AND(D53="SI",E53="OK"),'42'!$B$24,"Processo non sottoposto a mappatura e valutazione del rischio")</f>
        <v>Processo non sottoposto a mappatura e valutazione del rischio</v>
      </c>
      <c r="I53" s="50" t="str">
        <f>IF(AND(D53="SI",E53="OK"),'42'!$B$40,"")</f>
        <v/>
      </c>
      <c r="J53" s="50" t="str">
        <f>IF(AND(D53="SI",E53="OK"),'42'!$B$44,"")</f>
        <v/>
      </c>
      <c r="L53" s="3">
        <v>42</v>
      </c>
      <c r="M53" s="44" t="str">
        <f t="shared" si="7"/>
        <v>42</v>
      </c>
      <c r="O53" s="46">
        <f t="shared" si="8"/>
        <v>0</v>
      </c>
      <c r="P53" s="46">
        <f t="shared" si="9"/>
        <v>0</v>
      </c>
      <c r="Q53" s="46">
        <f t="shared" si="10"/>
        <v>0</v>
      </c>
      <c r="R53" s="46">
        <f t="shared" si="11"/>
        <v>0</v>
      </c>
      <c r="S53" s="46">
        <f t="shared" si="12"/>
        <v>0</v>
      </c>
      <c r="T53" s="3">
        <v>42</v>
      </c>
      <c r="U53" t="str">
        <f>IF(AND(D53="SI",E53="OK",'42'!$A$47&lt;&gt;""),M53&amp;" - "&amp;C53,"")</f>
        <v/>
      </c>
      <c r="V53" s="3" t="str">
        <f>IF(AND(U53&lt;&gt;"",'42'!$A$47&lt;&gt;""),'42'!$A$47,"")</f>
        <v/>
      </c>
    </row>
    <row r="54" spans="2:22" s="3" customFormat="1" ht="20.100000000000001" customHeight="1" thickBot="1" x14ac:dyDescent="0.3">
      <c r="B54" s="57">
        <f t="shared" si="5"/>
        <v>43</v>
      </c>
      <c r="C54" s="21" t="str">
        <f>'43'!A3</f>
        <v>Gestione delle foresterie</v>
      </c>
      <c r="D54" s="4" t="str">
        <f>'43'!$F$2</f>
        <v>SI</v>
      </c>
      <c r="E54" s="4" t="str">
        <f>IF(D54="SI",IF('43'!$B$44="Presenti campi non compilati","Errore","OK"),"-")</f>
        <v>OK</v>
      </c>
      <c r="F54" s="56" t="str">
        <f>IF(D54="SI",IF('43'!$A$47&lt;&gt;"","SI","NO"),"-")</f>
        <v>SI</v>
      </c>
      <c r="G54" s="3" t="str">
        <f t="shared" si="6"/>
        <v>43 - Gestione delle foresterie</v>
      </c>
      <c r="H54" s="50">
        <f>IF(AND(D54="SI",E54="OK"),'43'!$B$24,"Processo non sottoposto a mappatura e valutazione del rischio")</f>
        <v>2</v>
      </c>
      <c r="I54" s="50">
        <f>IF(AND(D54="SI",E54="OK"),'43'!$B$40,"")</f>
        <v>0.75</v>
      </c>
      <c r="J54" s="50">
        <f>IF(AND(D54="SI",E54="OK"),'43'!$B$44,"")</f>
        <v>1.5</v>
      </c>
      <c r="L54" s="3">
        <v>43</v>
      </c>
      <c r="M54" s="44" t="str">
        <f t="shared" si="7"/>
        <v>43</v>
      </c>
      <c r="O54" s="46">
        <f t="shared" si="8"/>
        <v>0</v>
      </c>
      <c r="P54" s="46" t="str">
        <f t="shared" si="9"/>
        <v>43 - Gestione delle foresterie</v>
      </c>
      <c r="Q54" s="46">
        <f t="shared" si="10"/>
        <v>0</v>
      </c>
      <c r="R54" s="46">
        <f t="shared" si="11"/>
        <v>0</v>
      </c>
      <c r="S54" s="46">
        <f t="shared" si="12"/>
        <v>0</v>
      </c>
      <c r="T54" s="3">
        <v>43</v>
      </c>
      <c r="U54" t="str">
        <f>IF(AND(D54="SI",E54="OK",'43'!$A$47&lt;&gt;""),M54&amp;" - "&amp;C54,"")</f>
        <v>43 - Gestione delle foresterie</v>
      </c>
      <c r="V54" s="3" t="str">
        <f>IF(AND(U54&lt;&gt;"",'43'!$A$47&lt;&gt;""),'43'!$A$47,"")</f>
        <v xml:space="preserve">L'assegnazione delle foresterie a collaboratori o ricercatori viene fatta su prenotazione (sulla base di un regolamenyo) per il soccorso alpino, per l'alpigiano nel periodo estivo a Veglia e per l'ex dipendente a A Devero nel periodo invernale vengono sottoscritte apposite convenzioni. Non si ritiene sussista rischio corruttivo. </v>
      </c>
    </row>
    <row r="55" spans="2:22" s="3" customFormat="1" ht="20.100000000000001" customHeight="1" thickBot="1" x14ac:dyDescent="0.3">
      <c r="B55" s="57">
        <f t="shared" si="5"/>
        <v>44</v>
      </c>
      <c r="C55" s="21" t="str">
        <f>'44'!A3</f>
        <v>Gestione del diritto allo studio</v>
      </c>
      <c r="D55" s="4" t="str">
        <f>'44'!$F$2</f>
        <v>NO</v>
      </c>
      <c r="E55" s="4" t="str">
        <f>IF(D55="SI",IF('44'!$B$44="Presenti campi non compilati","Errore","OK"),"-")</f>
        <v>-</v>
      </c>
      <c r="F55" s="56" t="str">
        <f>IF(D55="SI",IF('44'!$A$47&lt;&gt;"","SI","NO"),"-")</f>
        <v>-</v>
      </c>
      <c r="G55" s="3" t="str">
        <f t="shared" si="6"/>
        <v>44 - Gestione del diritto allo studio</v>
      </c>
      <c r="H55" s="50" t="str">
        <f>IF(AND(D55="SI",E55="OK"),'44'!$B$24,"Processo non sottoposto a mappatura e valutazione del rischio")</f>
        <v>Processo non sottoposto a mappatura e valutazione del rischio</v>
      </c>
      <c r="I55" s="50" t="str">
        <f>IF(AND(D55="SI",E55="OK"),'44'!$B$40,"")</f>
        <v/>
      </c>
      <c r="J55" s="50" t="str">
        <f>IF(AND(D55="SI",E55="OK"),'44'!$B$44,"")</f>
        <v/>
      </c>
      <c r="L55" s="3">
        <v>44</v>
      </c>
      <c r="M55" s="44" t="str">
        <f t="shared" si="7"/>
        <v>44</v>
      </c>
      <c r="O55" s="46">
        <f t="shared" si="8"/>
        <v>0</v>
      </c>
      <c r="P55" s="46">
        <f t="shared" si="9"/>
        <v>0</v>
      </c>
      <c r="Q55" s="46">
        <f t="shared" si="10"/>
        <v>0</v>
      </c>
      <c r="R55" s="46">
        <f t="shared" si="11"/>
        <v>0</v>
      </c>
      <c r="S55" s="46">
        <f t="shared" si="12"/>
        <v>0</v>
      </c>
      <c r="T55" s="3">
        <v>44</v>
      </c>
      <c r="U55" t="str">
        <f>IF(AND(D55="SI",E55="OK",'44'!$A$47&lt;&gt;""),M55&amp;" - "&amp;C55,"")</f>
        <v/>
      </c>
      <c r="V55" s="3" t="str">
        <f>IF(AND(U55&lt;&gt;"",'44'!$A$47&lt;&gt;""),'44'!$A$47,"")</f>
        <v/>
      </c>
    </row>
    <row r="56" spans="2:22" s="3" customFormat="1" ht="20.100000000000001" customHeight="1" thickBot="1" x14ac:dyDescent="0.3">
      <c r="B56" s="57">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1.1666666666666667</v>
      </c>
      <c r="I56" s="50">
        <f>IF(AND(D56="SI",E56="OK"),'45'!$B$40,"")</f>
        <v>0.75</v>
      </c>
      <c r="J56" s="50">
        <f>IF(AND(D56="SI",E56="OK"),'45'!$B$44,"")</f>
        <v>0.875</v>
      </c>
      <c r="L56" s="3">
        <v>45</v>
      </c>
      <c r="M56" s="44" t="str">
        <f t="shared" si="7"/>
        <v>45</v>
      </c>
      <c r="O56" s="46" t="str">
        <f t="shared" si="8"/>
        <v>45 - Vigilanza sulla circolazione e la sosta</v>
      </c>
      <c r="P56" s="46">
        <f t="shared" si="9"/>
        <v>0</v>
      </c>
      <c r="Q56" s="46">
        <f t="shared" si="10"/>
        <v>0</v>
      </c>
      <c r="R56" s="46">
        <f t="shared" si="11"/>
        <v>0</v>
      </c>
      <c r="S56" s="46">
        <f t="shared" si="12"/>
        <v>0</v>
      </c>
      <c r="T56" s="3">
        <v>45</v>
      </c>
      <c r="U56" t="str">
        <f>IF(AND(D56="SI",E56="OK",'45'!$A$47&lt;&gt;""),M56&amp;" - "&amp;C56,"")</f>
        <v>45 - Vigilanza sulla circolazione e la sosta</v>
      </c>
      <c r="V56" s="3" t="str">
        <f>IF(AND(U56&lt;&gt;"",'45'!$A$47&lt;&gt;""),'45'!$A$47,"")</f>
        <v>Il servizio di vigilanza dovrà sempre essere svolto da due agenti al fine di garantire obiettività dei controlli, questa soluzione garantisce anche gli agenti stessi che possono così testimoniare reciprocamente l'integrità dei propri comportamenti. Dovrà inoltre essere garantita la costante rotazione degli agenti in coppia onde evitare l'influenza di comportamenti abitudinari.</v>
      </c>
    </row>
    <row r="57" spans="2:22" s="3" customFormat="1" ht="20.100000000000001" customHeight="1" thickBot="1" x14ac:dyDescent="0.3">
      <c r="B57" s="57">
        <f t="shared" si="5"/>
        <v>46</v>
      </c>
      <c r="C57" s="21" t="str">
        <f>'46'!A3</f>
        <v>Gestione delle acque in concessione</v>
      </c>
      <c r="D57" s="4" t="str">
        <f>'46'!$F$2</f>
        <v>SI</v>
      </c>
      <c r="E57" s="4" t="str">
        <f>IF(D57="SI",IF('46'!$B$44="Presenti campi non compilati","Errore","OK"),"-")</f>
        <v>OK</v>
      </c>
      <c r="F57" s="56" t="str">
        <f>IF(D57="SI",IF('46'!$A$47&lt;&gt;"","SI","NO"),"-")</f>
        <v>SI</v>
      </c>
      <c r="G57" s="3" t="str">
        <f t="shared" si="6"/>
        <v>46 - Gestione delle acque in concessione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delle acque in concessione</v>
      </c>
      <c r="Q57" s="46">
        <f t="shared" si="10"/>
        <v>0</v>
      </c>
      <c r="R57" s="46">
        <f t="shared" si="11"/>
        <v>0</v>
      </c>
      <c r="S57" s="46">
        <f t="shared" si="12"/>
        <v>0</v>
      </c>
      <c r="T57" s="3">
        <v>46</v>
      </c>
      <c r="U57" t="str">
        <f>IF(AND(D57="SI",E57="OK",'46'!$A$47&lt;&gt;""),M57&amp;" - "&amp;C57,"")</f>
        <v>46 - Gestione delle acque in concessione</v>
      </c>
      <c r="V57" s="3" t="str">
        <f>IF(AND(U57&lt;&gt;"",'46'!$A$47&lt;&gt;""),'46'!$A$47,"")</f>
        <v>Al fine di dare la massima traspraenza ai risultati della gestione si deve pubblicare sul sito dell'Ente i risultati della gestione aannuale dei permessi di pesca devono essere pubblicati sul sito istituzionale ed devono essere oggetto di specifica comunicazione nel corso della annuale giornata della trasparenza.</v>
      </c>
    </row>
    <row r="58" spans="2:22" s="3" customFormat="1" ht="20.100000000000001" customHeight="1" thickBot="1" x14ac:dyDescent="0.3">
      <c r="B58" s="57">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2.8333333333333335</v>
      </c>
      <c r="I58" s="50">
        <f>IF(AND(D58="SI",E58="OK"),'47'!$B$40,"")</f>
        <v>1.25</v>
      </c>
      <c r="J58" s="50">
        <f>IF(AND(D58="SI",E58="OK"),'47'!$B$44,"")</f>
        <v>3.541666666666667</v>
      </c>
      <c r="L58" s="3">
        <v>47</v>
      </c>
      <c r="M58" s="44" t="str">
        <f t="shared" si="7"/>
        <v>47</v>
      </c>
      <c r="O58" s="46">
        <f t="shared" si="8"/>
        <v>0</v>
      </c>
      <c r="P58" s="46" t="str">
        <f t="shared" si="9"/>
        <v>47 - Affidamenti in house</v>
      </c>
      <c r="Q58" s="46">
        <f t="shared" si="10"/>
        <v>0</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gli affidamenti avranno verranno condotti con poco margine di discrezionalità.</v>
      </c>
    </row>
    <row r="59" spans="2:22" ht="20.100000000000001" customHeight="1" thickBot="1" x14ac:dyDescent="0.3">
      <c r="B59" s="57">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1.8333333333333333</v>
      </c>
      <c r="I59" s="50">
        <f>IF(AND(D59="SI",E59="OK"),'48'!$B$40,"")</f>
        <v>1</v>
      </c>
      <c r="J59" s="50">
        <f>IF(AND(D59="SI",E59="OK"),'48'!$B$44,"")</f>
        <v>1.8333333333333333</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sul rispetto delle autorizzazioni edilizie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7">
        <f t="shared" si="5"/>
        <v>49</v>
      </c>
      <c r="C60" s="21" t="str">
        <f>'49'!$A$3</f>
        <v xml:space="preserve">Procedure di V.I. relative ai Siti Rete Natura 2000 delegati in gestione </v>
      </c>
      <c r="D60" s="4" t="str">
        <f>'49'!$F$2</f>
        <v>SI</v>
      </c>
      <c r="E60" s="4" t="str">
        <f>IF(D60="SI",IF('49'!$B$44="Presenti campi non compilati","Errore","OK"),"-")</f>
        <v>OK</v>
      </c>
      <c r="F60" s="56" t="str">
        <f>IF(D60="SI",IF('49'!$A$47&lt;&gt;"","SI","NO"),"-")</f>
        <v>SI</v>
      </c>
      <c r="G60" s="3" t="str">
        <f t="shared" si="6"/>
        <v xml:space="preserve">49 - Procedure di V.I. relative ai Siti Rete Natura 2000 delegati in gestione </v>
      </c>
      <c r="H60" s="50">
        <f>IF(AND(D60="SI",E60="OK"),'49'!$B$24,"Processo non sottoposto a mappatura e valutazione del rischio")</f>
        <v>2.3333333333333335</v>
      </c>
      <c r="I60" s="50">
        <f>IF(AND(D60="SI",E60="OK"),'49'!$B$40,"")</f>
        <v>1.25</v>
      </c>
      <c r="J60" s="50">
        <f>IF(AND(D60="SI",E60="OK"),'49'!$B$44,"")</f>
        <v>2.916666666666667</v>
      </c>
      <c r="L60" s="3">
        <v>49</v>
      </c>
      <c r="M60" s="44" t="str">
        <f t="shared" si="7"/>
        <v>49</v>
      </c>
      <c r="O60" s="46">
        <f t="shared" si="8"/>
        <v>0</v>
      </c>
      <c r="P60" s="46" t="str">
        <f t="shared" si="9"/>
        <v xml:space="preserve">49 - Procedure di V.I. relative ai Siti Rete Natura 2000 delegati in gestione </v>
      </c>
      <c r="Q60" s="46">
        <f t="shared" si="10"/>
        <v>0</v>
      </c>
      <c r="R60" s="46">
        <f t="shared" si="11"/>
        <v>0</v>
      </c>
      <c r="S60" s="46">
        <f t="shared" si="12"/>
        <v>0</v>
      </c>
      <c r="T60" s="3">
        <v>49</v>
      </c>
      <c r="U60" t="str">
        <f>IF(AND(D60="SI",E60="OK",'49'!$A$47&lt;&gt;""),M60&amp;" - "&amp;C60,"")</f>
        <v xml:space="preserve">49 - Procedure di V.I. relative ai Siti Rete Natura 2000 delegati in gestione </v>
      </c>
      <c r="V60" s="3" t="str">
        <f>IF(AND(U60&lt;&gt;"",'49'!$A$47&lt;&gt;""),'49'!$A$47,"")</f>
        <v>Se vengono applicate in modo chiaro e trasparente le disposizioni normative (Misure di conservazione e Misure sito specifiche obve esistenti) e regolamentari, non dovrebbero verificarsi fenomeni corruttivi. Al fine di garantire la massima trasparenza si deve sistematizzare la procedura istruttoria tenendola separata da quella autorizzativa. Per questa fattispecie si deve tenere monitorato il rispetto dei tempi procedimentali.</v>
      </c>
    </row>
    <row r="61" spans="2:22" ht="20.100000000000001" customHeight="1" thickBot="1" x14ac:dyDescent="0.3">
      <c r="B61" s="57">
        <f t="shared" si="5"/>
        <v>50</v>
      </c>
      <c r="C61" s="21">
        <f>'50'!$A$3</f>
        <v>0</v>
      </c>
      <c r="D61" s="4" t="str">
        <f>'50'!$F$2</f>
        <v>NO</v>
      </c>
      <c r="E61" s="4" t="str">
        <f>IF(D61="SI",IF('50'!$B$44="Presenti campi non compilati","Errore","OK"),"-")</f>
        <v>-</v>
      </c>
      <c r="F61" s="56" t="str">
        <f>IF(D61="SI",IF('50'!$A$47&lt;&gt;"","SI","NO"),"-")</f>
        <v>-</v>
      </c>
      <c r="G61" s="3" t="str">
        <f t="shared" si="6"/>
        <v>50 - 0</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7">
        <f t="shared" si="5"/>
        <v>51</v>
      </c>
      <c r="C62" s="21" t="str">
        <f>'51'!$A$3</f>
        <v xml:space="preserve">Autorizzazioni al transito con automezzi sulla pista di accesso a Veglia </v>
      </c>
      <c r="D62" s="4" t="str">
        <f>'51'!$F$2</f>
        <v>SI</v>
      </c>
      <c r="E62" s="4" t="str">
        <f>IF(D62="SI",IF('51'!$B$44="Presenti campi non compilati","Errore","OK"),"-")</f>
        <v>OK</v>
      </c>
      <c r="F62" s="56" t="str">
        <f>IF(D62="SI",IF('51'!$A$47&lt;&gt;"","SI","NO"),"-")</f>
        <v>SI</v>
      </c>
      <c r="G62" s="3" t="str">
        <f t="shared" si="6"/>
        <v xml:space="preserve">51 - Autorizzazioni al transito con automezzi sulla pista di accesso a Veglia </v>
      </c>
      <c r="H62" s="50">
        <f>IF(AND(D62="SI",E62="OK"),'51'!$B$24,"Processo non sottoposto a mappatura e valutazione del rischio")</f>
        <v>2.3333333333333335</v>
      </c>
      <c r="I62" s="50">
        <f>IF(AND(D62="SI",E62="OK"),'51'!$B$40,"")</f>
        <v>1.5</v>
      </c>
      <c r="J62" s="50">
        <f>IF(AND(D62="SI",E62="OK"),'51'!$B$44,"")</f>
        <v>3.5</v>
      </c>
      <c r="L62" s="3">
        <v>51</v>
      </c>
      <c r="M62" s="44" t="str">
        <f t="shared" si="7"/>
        <v>51</v>
      </c>
      <c r="O62" s="46">
        <f t="shared" si="8"/>
        <v>0</v>
      </c>
      <c r="P62" s="46" t="str">
        <f t="shared" si="9"/>
        <v xml:space="preserve">51 - Autorizzazioni al transito con automezzi sulla pista di accesso a Veglia </v>
      </c>
      <c r="Q62" s="46">
        <f t="shared" si="10"/>
        <v>0</v>
      </c>
      <c r="R62" s="46">
        <f t="shared" si="11"/>
        <v>0</v>
      </c>
      <c r="S62" s="46">
        <f t="shared" si="12"/>
        <v>0</v>
      </c>
      <c r="T62" s="3">
        <v>51</v>
      </c>
      <c r="U62" t="str">
        <f>IF(AND(D62="SI",E62="OK",'51'!$A$47&lt;&gt;""),M62&amp;" - "&amp;C62,"")</f>
        <v xml:space="preserve">51 - Autorizzazioni al transito con automezzi sulla pista di accesso a Veglia </v>
      </c>
      <c r="V62" s="3" t="str">
        <f>IF(AND(U62&lt;&gt;"",'51'!$A$47&lt;&gt;""),'51'!$A$47,"")</f>
        <v>Non si rirlevano particolari rischi corruttivi. La procedura, inseita nel sistema di gestione ambientale dell'Ente (SGA), è basata sull'art. 26 del  Piano d'area e dal conseguente regolamento (D.C. n.13/2002). Inoltre al fine di garantire la massima trasparenza si dovrà sistematizare la procedura istruttoria tenendola separata da quella autorizzatoria. Risulta inoltre necessario evitare che l'autorizzazione (diritto di accesso) venga percepita dai privati come procedura per ottenere la chiave di sblocco della sbarra di accesso alla pista che è di competenza del Consorzio miglioramento alpe Veglia e non riguarda assolutamente l'ente di gestion delle aree protette dell'Ossola.</v>
      </c>
    </row>
    <row r="63" spans="2:22" ht="20.100000000000001" customHeight="1" thickBot="1" x14ac:dyDescent="0.3">
      <c r="B63" s="57"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7"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phoneticPr fontId="33" type="noConversion"/>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rintOptions verticalCentered="1"/>
  <pageMargins left="0.71" right="0.71" top="0.75000000000000011" bottom="0.2" header="0.31" footer="0.31"/>
  <pageSetup paperSize="9" scale="69" orientation="landscape" r:id="rId1"/>
  <drawing r:id="rId2"/>
  <extLst>
    <ext xmlns:mx="http://schemas.microsoft.com/office/mac/excel/2008/main" uri="{64002731-A6B0-56B0-2670-7721B7C09600}">
      <mx:PLV Mode="0" OnePage="0" WScale="5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H68"/>
  <sheetViews>
    <sheetView zoomScaleSheetLayoutView="100" workbookViewId="0">
      <selection activeCell="A50" sqref="A50"/>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Schede'!B18,"non utilizzata")</f>
        <v>non utilizzata</v>
      </c>
      <c r="D2" s="109" t="s">
        <v>75</v>
      </c>
      <c r="E2" s="110"/>
      <c r="F2" s="65" t="s">
        <v>32</v>
      </c>
      <c r="H2" t="s">
        <v>31</v>
      </c>
    </row>
    <row r="3" spans="1:8" ht="45" customHeight="1" thickBot="1" x14ac:dyDescent="0.3">
      <c r="A3" s="115" t="s">
        <v>6</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41</v>
      </c>
      <c r="G7" s="8" t="s">
        <v>40</v>
      </c>
      <c r="H7">
        <v>2</v>
      </c>
    </row>
    <row r="8" spans="1:8" ht="30" customHeight="1" thickBot="1" x14ac:dyDescent="0.3">
      <c r="A8" s="23" t="s">
        <v>44</v>
      </c>
      <c r="B8" s="22">
        <f>VLOOKUP(B7,G5:H10,2,FALSE)</f>
        <v>3</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52</v>
      </c>
      <c r="G13" s="7" t="s">
        <v>72</v>
      </c>
      <c r="H13" t="s">
        <v>71</v>
      </c>
    </row>
    <row r="14" spans="1:8" ht="30" customHeight="1" thickBot="1" x14ac:dyDescent="0.3">
      <c r="A14" s="26" t="s">
        <v>44</v>
      </c>
      <c r="B14" s="22">
        <f>VLOOKUP(B13,G17:H20,2,FALSE)</f>
        <v>3</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3</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3.75</v>
      </c>
    </row>
    <row r="45" spans="1:8" ht="30" customHeight="1" thickBot="1" x14ac:dyDescent="0.3">
      <c r="A45" s="34"/>
      <c r="B45" s="35"/>
    </row>
    <row r="46" spans="1:8" ht="30" customHeight="1" thickBot="1" x14ac:dyDescent="0.3">
      <c r="A46" s="105" t="s">
        <v>114</v>
      </c>
      <c r="B46" s="106"/>
    </row>
    <row r="47" spans="1:8" ht="63.75" customHeight="1" thickBot="1" x14ac:dyDescent="0.3">
      <c r="A47" s="103" t="s">
        <v>184</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Schede'!B19,"non utilizzata")</f>
        <v>8</v>
      </c>
      <c r="D2" s="109" t="s">
        <v>75</v>
      </c>
      <c r="E2" s="110"/>
      <c r="F2" s="65" t="s">
        <v>31</v>
      </c>
      <c r="H2" t="s">
        <v>31</v>
      </c>
    </row>
    <row r="3" spans="1:8" ht="45" customHeight="1" thickBot="1" x14ac:dyDescent="0.3">
      <c r="A3" s="115" t="s">
        <v>218</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42</v>
      </c>
      <c r="G7" s="8" t="s">
        <v>40</v>
      </c>
      <c r="H7">
        <v>2</v>
      </c>
    </row>
    <row r="8" spans="1:8" ht="30" customHeight="1" thickBot="1" x14ac:dyDescent="0.3">
      <c r="A8" s="23" t="s">
        <v>44</v>
      </c>
      <c r="B8" s="22">
        <f>VLOOKUP(B7,G5:H10,2,FALSE)</f>
        <v>4</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2.5</v>
      </c>
    </row>
    <row r="45" spans="1:8" ht="30" customHeight="1" thickBot="1" x14ac:dyDescent="0.3">
      <c r="A45" s="34"/>
      <c r="B45" s="35"/>
    </row>
    <row r="46" spans="1:8" ht="30" customHeight="1" thickBot="1" x14ac:dyDescent="0.3">
      <c r="A46" s="105" t="s">
        <v>114</v>
      </c>
      <c r="B46" s="106"/>
    </row>
    <row r="47" spans="1:8" ht="80.25" customHeight="1" thickBot="1" x14ac:dyDescent="0.3">
      <c r="A47" s="103" t="s">
        <v>219</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H68"/>
  <sheetViews>
    <sheetView topLeftCell="A12"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Schede'!B20,"non utilizzata")</f>
        <v>non utilizzata</v>
      </c>
      <c r="D2" s="109" t="s">
        <v>75</v>
      </c>
      <c r="E2" s="110"/>
      <c r="F2" s="65" t="s">
        <v>32</v>
      </c>
      <c r="H2" t="s">
        <v>31</v>
      </c>
    </row>
    <row r="3" spans="1:8" ht="45" customHeight="1" thickBot="1" x14ac:dyDescent="0.3">
      <c r="A3" s="115" t="s">
        <v>7</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43</v>
      </c>
      <c r="G7" s="8" t="s">
        <v>40</v>
      </c>
      <c r="H7">
        <v>2</v>
      </c>
    </row>
    <row r="8" spans="1:8" ht="30" customHeight="1" thickBot="1" x14ac:dyDescent="0.3">
      <c r="A8" s="23" t="s">
        <v>44</v>
      </c>
      <c r="B8" s="22">
        <f>VLOOKUP(B7,G5:H10,2,FALSE)</f>
        <v>5</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52</v>
      </c>
      <c r="G13" s="7" t="s">
        <v>72</v>
      </c>
      <c r="H13" t="s">
        <v>71</v>
      </c>
    </row>
    <row r="14" spans="1:8" ht="30" customHeight="1" thickBot="1" x14ac:dyDescent="0.3">
      <c r="A14" s="26" t="s">
        <v>44</v>
      </c>
      <c r="B14" s="22">
        <f>VLOOKUP(B13,G17:H20,2,FALSE)</f>
        <v>3</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4</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98</v>
      </c>
      <c r="G29" s="11" t="s">
        <v>61</v>
      </c>
      <c r="H29">
        <v>5</v>
      </c>
    </row>
    <row r="30" spans="1:8" ht="30" customHeight="1" thickBot="1" x14ac:dyDescent="0.3">
      <c r="A30" s="15" t="s">
        <v>44</v>
      </c>
      <c r="B30" s="30">
        <f>VLOOKUP(B29,G38:H43,2,FALSE)</f>
        <v>2</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87</v>
      </c>
      <c r="G35" s="11" t="s">
        <v>67</v>
      </c>
      <c r="H35">
        <v>4</v>
      </c>
    </row>
    <row r="36" spans="1:8" ht="30" customHeight="1" thickBot="1" x14ac:dyDescent="0.3">
      <c r="A36" s="15" t="s">
        <v>44</v>
      </c>
      <c r="B36" s="30">
        <f>VLOOKUP(B35,G48:H54,2,FALSE)</f>
        <v>1</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7</v>
      </c>
    </row>
    <row r="45" spans="1:8" ht="30" customHeight="1" thickBot="1" x14ac:dyDescent="0.3">
      <c r="A45" s="34"/>
      <c r="B45" s="35"/>
    </row>
    <row r="46" spans="1:8" ht="30" customHeight="1" thickBot="1" x14ac:dyDescent="0.3">
      <c r="A46" s="105" t="s">
        <v>114</v>
      </c>
      <c r="B46" s="106"/>
    </row>
    <row r="47" spans="1:8" ht="69" customHeight="1" thickBot="1" x14ac:dyDescent="0.3">
      <c r="A47" s="103" t="s">
        <v>185</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Schede'!B21,"non utilizzata")</f>
        <v>non utilizzata</v>
      </c>
      <c r="D2" s="109" t="s">
        <v>75</v>
      </c>
      <c r="E2" s="110"/>
      <c r="F2" s="65" t="s">
        <v>32</v>
      </c>
      <c r="H2" t="s">
        <v>31</v>
      </c>
    </row>
    <row r="3" spans="1:8" ht="45" customHeight="1" thickBot="1" x14ac:dyDescent="0.3">
      <c r="A3" s="115" t="s">
        <v>8</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42</v>
      </c>
      <c r="G7" s="8" t="s">
        <v>40</v>
      </c>
      <c r="H7">
        <v>2</v>
      </c>
    </row>
    <row r="8" spans="1:8" ht="30" customHeight="1" thickBot="1" x14ac:dyDescent="0.3">
      <c r="A8" s="23" t="s">
        <v>44</v>
      </c>
      <c r="B8" s="22">
        <f>VLOOKUP(B7,G5:H10,2,FALSE)</f>
        <v>4</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52</v>
      </c>
      <c r="G13" s="7" t="s">
        <v>72</v>
      </c>
      <c r="H13" t="s">
        <v>71</v>
      </c>
    </row>
    <row r="14" spans="1:8" ht="30" customHeight="1" thickBot="1" x14ac:dyDescent="0.3">
      <c r="A14" s="26" t="s">
        <v>44</v>
      </c>
      <c r="B14" s="22">
        <f>VLOOKUP(B13,G17:H20,2,FALSE)</f>
        <v>3</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3.8333333333333335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98</v>
      </c>
      <c r="G29" s="11" t="s">
        <v>61</v>
      </c>
      <c r="H29">
        <v>5</v>
      </c>
    </row>
    <row r="30" spans="1:8" ht="30" customHeight="1" thickBot="1" x14ac:dyDescent="0.3">
      <c r="A30" s="15" t="s">
        <v>44</v>
      </c>
      <c r="B30" s="30">
        <f>VLOOKUP(B29,G38:H43,2,FALSE)</f>
        <v>2</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87</v>
      </c>
      <c r="G35" s="11" t="s">
        <v>67</v>
      </c>
      <c r="H35">
        <v>4</v>
      </c>
    </row>
    <row r="36" spans="1:8" ht="30" customHeight="1" thickBot="1" x14ac:dyDescent="0.3">
      <c r="A36" s="15" t="s">
        <v>44</v>
      </c>
      <c r="B36" s="30">
        <f>VLOOKUP(B35,G48:H54,2,FALSE)</f>
        <v>1</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6.7083333333333339</v>
      </c>
    </row>
    <row r="45" spans="1:8" ht="30" customHeight="1" thickBot="1" x14ac:dyDescent="0.3">
      <c r="A45" s="34"/>
      <c r="B45" s="35"/>
    </row>
    <row r="46" spans="1:8" ht="30" customHeight="1" thickBot="1" x14ac:dyDescent="0.3">
      <c r="A46" s="105" t="s">
        <v>114</v>
      </c>
      <c r="B46" s="106"/>
    </row>
    <row r="47" spans="1:8" ht="68.25" customHeight="1" thickBot="1" x14ac:dyDescent="0.3">
      <c r="A47" s="103" t="s">
        <v>185</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Schede'!B22,"non utilizzata")</f>
        <v>non utilizzata</v>
      </c>
      <c r="D2" s="109" t="s">
        <v>75</v>
      </c>
      <c r="E2" s="110"/>
      <c r="F2" s="65" t="s">
        <v>32</v>
      </c>
      <c r="H2" t="s">
        <v>31</v>
      </c>
    </row>
    <row r="3" spans="1:8" ht="45" customHeight="1" thickBot="1" x14ac:dyDescent="0.3">
      <c r="A3" s="115" t="s">
        <v>9</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108</v>
      </c>
      <c r="G38" s="7" t="s">
        <v>72</v>
      </c>
      <c r="H38" t="s">
        <v>71</v>
      </c>
    </row>
    <row r="39" spans="1:8" ht="30" customHeight="1" thickBot="1" x14ac:dyDescent="0.3">
      <c r="A39" s="15" t="s">
        <v>44</v>
      </c>
      <c r="B39" s="30">
        <f>VLOOKUP(B38,G56:H61,2,FALSE)</f>
        <v>5</v>
      </c>
      <c r="G39" s="7" t="s">
        <v>97</v>
      </c>
      <c r="H39">
        <v>1</v>
      </c>
    </row>
    <row r="40" spans="1:8" ht="30" customHeight="1" thickBot="1" x14ac:dyDescent="0.3">
      <c r="A40" s="32" t="s">
        <v>94</v>
      </c>
      <c r="B40" s="31">
        <f>IFERROR((B30+B33+B36+B39)/4,"-")</f>
        <v>1.75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3.5</v>
      </c>
    </row>
    <row r="45" spans="1:8" ht="30" customHeight="1" thickBot="1" x14ac:dyDescent="0.3">
      <c r="A45" s="34"/>
      <c r="B45" s="35"/>
    </row>
    <row r="46" spans="1:8" ht="30" customHeight="1" thickBot="1" x14ac:dyDescent="0.3">
      <c r="A46" s="105" t="s">
        <v>114</v>
      </c>
      <c r="B46" s="106"/>
    </row>
    <row r="47" spans="1:8" ht="34.5" customHeight="1" thickBot="1" x14ac:dyDescent="0.3">
      <c r="A47" s="103" t="s">
        <v>186</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A1:H68"/>
  <sheetViews>
    <sheetView topLeftCell="B1" zoomScale="150" zoomScaleNormal="150" zoomScaleSheetLayoutView="100" zoomScalePageLayoutView="15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Schede'!B23,"non utilizzata")</f>
        <v>12</v>
      </c>
      <c r="D2" s="109" t="s">
        <v>75</v>
      </c>
      <c r="E2" s="110"/>
      <c r="F2" s="65" t="s">
        <v>31</v>
      </c>
      <c r="H2" t="s">
        <v>31</v>
      </c>
    </row>
    <row r="3" spans="1:8" ht="45" customHeight="1" thickBot="1" x14ac:dyDescent="0.3">
      <c r="A3" s="115" t="s">
        <v>252</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1.6666666666666667</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98</v>
      </c>
      <c r="G29" s="11" t="s">
        <v>61</v>
      </c>
      <c r="H29">
        <v>5</v>
      </c>
    </row>
    <row r="30" spans="1:8" ht="30" customHeight="1" thickBot="1" x14ac:dyDescent="0.3">
      <c r="A30" s="15" t="s">
        <v>44</v>
      </c>
      <c r="B30" s="30">
        <f>VLOOKUP(B29,G38:H43,2,FALSE)</f>
        <v>2</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1.6666666666666667</v>
      </c>
    </row>
    <row r="45" spans="1:8" ht="30" customHeight="1" thickBot="1" x14ac:dyDescent="0.3">
      <c r="A45" s="34"/>
      <c r="B45" s="35"/>
    </row>
    <row r="46" spans="1:8" ht="30" customHeight="1" thickBot="1" x14ac:dyDescent="0.3">
      <c r="A46" s="105" t="s">
        <v>114</v>
      </c>
      <c r="B46" s="106"/>
    </row>
    <row r="47" spans="1:8" ht="69" customHeight="1" thickBot="1" x14ac:dyDescent="0.3">
      <c r="A47" s="103" t="s">
        <v>253</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1:H68"/>
  <sheetViews>
    <sheetView topLeftCell="A43"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Schede'!B24,"non utilizzata")</f>
        <v>13</v>
      </c>
      <c r="D2" s="109" t="s">
        <v>75</v>
      </c>
      <c r="E2" s="110"/>
      <c r="F2" s="65" t="s">
        <v>31</v>
      </c>
      <c r="H2" t="s">
        <v>31</v>
      </c>
    </row>
    <row r="3" spans="1:8" ht="45" customHeight="1" thickBot="1" x14ac:dyDescent="0.3">
      <c r="A3" s="115" t="s">
        <v>116</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1.3333333333333333</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1.3333333333333333</v>
      </c>
    </row>
    <row r="45" spans="1:8" ht="30" customHeight="1" thickBot="1" x14ac:dyDescent="0.3">
      <c r="A45" s="34"/>
      <c r="B45" s="35"/>
    </row>
    <row r="46" spans="1:8" ht="30" customHeight="1" thickBot="1" x14ac:dyDescent="0.3">
      <c r="A46" s="105" t="s">
        <v>114</v>
      </c>
      <c r="B46" s="106"/>
    </row>
    <row r="47" spans="1:8" ht="66.75" customHeight="1" thickBot="1" x14ac:dyDescent="0.3">
      <c r="A47" s="103" t="s">
        <v>220</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1:H68"/>
  <sheetViews>
    <sheetView topLeftCell="A49" zoomScaleSheetLayoutView="100" workbookViewId="0">
      <selection activeCell="A51" sqref="A51"/>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Schede'!B25,"non utilizzata")</f>
        <v>14</v>
      </c>
      <c r="D2" s="109" t="s">
        <v>75</v>
      </c>
      <c r="E2" s="110"/>
      <c r="F2" s="65" t="s">
        <v>31</v>
      </c>
      <c r="H2" t="s">
        <v>31</v>
      </c>
    </row>
    <row r="3" spans="1:8" ht="45" customHeight="1" thickBot="1" x14ac:dyDescent="0.3">
      <c r="A3" s="115" t="s">
        <v>117</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3.125</v>
      </c>
    </row>
    <row r="45" spans="1:8" ht="30" customHeight="1" thickBot="1" x14ac:dyDescent="0.3">
      <c r="A45" s="34"/>
      <c r="B45" s="35"/>
    </row>
    <row r="46" spans="1:8" ht="30" customHeight="1" thickBot="1" x14ac:dyDescent="0.3">
      <c r="A46" s="105" t="s">
        <v>114</v>
      </c>
      <c r="B46" s="106"/>
    </row>
    <row r="47" spans="1:8" ht="84" customHeight="1" thickBot="1" x14ac:dyDescent="0.3">
      <c r="A47" s="103" t="s">
        <v>221</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Schede'!B26,"non utilizzata")</f>
        <v>non utilizzata</v>
      </c>
      <c r="D2" s="109" t="s">
        <v>75</v>
      </c>
      <c r="E2" s="110"/>
      <c r="F2" s="65" t="s">
        <v>32</v>
      </c>
      <c r="H2" t="s">
        <v>31</v>
      </c>
    </row>
    <row r="3" spans="1:8" ht="45" customHeight="1" thickBot="1" x14ac:dyDescent="0.3">
      <c r="A3" s="115" t="s">
        <v>10</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42</v>
      </c>
      <c r="G7" s="8" t="s">
        <v>40</v>
      </c>
      <c r="H7">
        <v>2</v>
      </c>
    </row>
    <row r="8" spans="1:8" ht="30" customHeight="1" thickBot="1" x14ac:dyDescent="0.3">
      <c r="A8" s="23" t="s">
        <v>44</v>
      </c>
      <c r="B8" s="22">
        <f>VLOOKUP(B7,G5:H10,2,FALSE)</f>
        <v>4</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3.1666666666666665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3.958333333333333</v>
      </c>
    </row>
    <row r="45" spans="1:8" ht="30" customHeight="1" thickBot="1" x14ac:dyDescent="0.3">
      <c r="A45" s="34"/>
      <c r="B45" s="35"/>
    </row>
    <row r="46" spans="1:8" ht="30" customHeight="1" thickBot="1" x14ac:dyDescent="0.3">
      <c r="A46" s="105" t="s">
        <v>114</v>
      </c>
      <c r="B46" s="106"/>
    </row>
    <row r="47" spans="1:8" ht="51.75" customHeight="1" thickBot="1" x14ac:dyDescent="0.3">
      <c r="A47" s="103" t="s">
        <v>187</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Schede'!B27,"non utilizzata")</f>
        <v>non utilizzata</v>
      </c>
      <c r="D2" s="109" t="s">
        <v>75</v>
      </c>
      <c r="E2" s="110"/>
      <c r="F2" s="65" t="s">
        <v>32</v>
      </c>
      <c r="H2" t="s">
        <v>31</v>
      </c>
    </row>
    <row r="3" spans="1:8" ht="45" customHeight="1" thickBot="1" x14ac:dyDescent="0.3">
      <c r="A3" s="115" t="s">
        <v>11</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43</v>
      </c>
      <c r="G7" s="8" t="s">
        <v>40</v>
      </c>
      <c r="H7">
        <v>2</v>
      </c>
    </row>
    <row r="8" spans="1:8" ht="30" customHeight="1" thickBot="1" x14ac:dyDescent="0.3">
      <c r="A8" s="23" t="s">
        <v>44</v>
      </c>
      <c r="B8" s="22">
        <f>VLOOKUP(B7,G5:H10,2,FALSE)</f>
        <v>5</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3.8333333333333335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4.791666666666667</v>
      </c>
    </row>
    <row r="45" spans="1:8" ht="30" customHeight="1" thickBot="1" x14ac:dyDescent="0.3">
      <c r="A45" s="34"/>
      <c r="B45" s="35"/>
    </row>
    <row r="46" spans="1:8" ht="30" customHeight="1" thickBot="1" x14ac:dyDescent="0.3">
      <c r="A46" s="105" t="s">
        <v>114</v>
      </c>
      <c r="B46" s="106"/>
    </row>
    <row r="47" spans="1:8" ht="69" customHeight="1" thickBot="1" x14ac:dyDescent="0.3">
      <c r="A47" s="103" t="s">
        <v>188</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0"/>
  <sheetViews>
    <sheetView view="pageBreakPreview" topLeftCell="A22" zoomScale="98" zoomScaleNormal="125" zoomScaleSheetLayoutView="98" zoomScalePageLayoutView="125" workbookViewId="0">
      <selection activeCell="B58" sqref="B58"/>
    </sheetView>
  </sheetViews>
  <sheetFormatPr defaultColWidth="8.85546875"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42578125" bestFit="1" customWidth="1"/>
    <col min="13" max="13" width="70" bestFit="1" customWidth="1"/>
    <col min="14" max="14" width="49.85546875" bestFit="1" customWidth="1"/>
    <col min="15" max="15" width="71.28515625" bestFit="1" customWidth="1"/>
    <col min="16" max="16" width="38.42578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42578125" bestFit="1" customWidth="1"/>
    <col min="26" max="26" width="25" bestFit="1" customWidth="1"/>
    <col min="27" max="27" width="37.7109375" bestFit="1" customWidth="1"/>
    <col min="28" max="28" width="34.42578125" bestFit="1" customWidth="1"/>
    <col min="29" max="29" width="24.42578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42578125" bestFit="1" customWidth="1"/>
    <col min="41" max="41" width="36.85546875" bestFit="1" customWidth="1"/>
    <col min="42" max="42" width="23.7109375" bestFit="1" customWidth="1"/>
    <col min="43" max="43" width="32.140625" bestFit="1" customWidth="1"/>
  </cols>
  <sheetData>
    <row r="1" spans="1:8" ht="31.5" customHeight="1" thickBot="1" x14ac:dyDescent="0.3">
      <c r="A1" s="95" t="s">
        <v>212</v>
      </c>
      <c r="B1" s="95"/>
      <c r="C1" s="95"/>
      <c r="D1" s="95"/>
      <c r="E1" s="95"/>
      <c r="F1" s="95"/>
    </row>
    <row r="2" spans="1:8" ht="19.5" thickBot="1" x14ac:dyDescent="0.3">
      <c r="A2" s="96"/>
      <c r="B2" s="96"/>
      <c r="C2" s="96"/>
      <c r="D2" s="96"/>
      <c r="E2" s="96"/>
      <c r="F2" s="96"/>
      <c r="H2" s="67" t="s">
        <v>76</v>
      </c>
    </row>
    <row r="3" spans="1:8" ht="51.75" customHeight="1" thickBot="1" x14ac:dyDescent="0.3">
      <c r="A3" s="97" t="s">
        <v>140</v>
      </c>
      <c r="B3" s="97"/>
      <c r="C3" s="97"/>
      <c r="D3" s="97"/>
      <c r="E3" s="97"/>
      <c r="F3" s="97"/>
      <c r="H3" s="67" t="s">
        <v>206</v>
      </c>
    </row>
    <row r="4" spans="1:8" ht="7.5" customHeight="1" x14ac:dyDescent="0.25">
      <c r="A4" s="39"/>
      <c r="B4" s="5"/>
      <c r="C4" s="52"/>
      <c r="D4" s="52"/>
      <c r="E4" s="52"/>
      <c r="F4" s="49"/>
    </row>
    <row r="5" spans="1:8" ht="36.75" customHeight="1" x14ac:dyDescent="0.25"/>
    <row r="6" spans="1:8" ht="4.5" customHeight="1" x14ac:dyDescent="0.25">
      <c r="A6" s="41"/>
    </row>
    <row r="7" spans="1:8" ht="12.75" customHeight="1" x14ac:dyDescent="0.25">
      <c r="A7" s="41"/>
    </row>
    <row r="8" spans="1:8" ht="3" customHeight="1" x14ac:dyDescent="0.25">
      <c r="A8" s="42"/>
    </row>
    <row r="9" spans="1:8" x14ac:dyDescent="0.25">
      <c r="A9" s="98" t="s">
        <v>125</v>
      </c>
      <c r="B9" s="99"/>
      <c r="C9" s="99"/>
      <c r="D9" s="99"/>
      <c r="E9" s="99"/>
      <c r="F9" s="100"/>
    </row>
    <row r="10" spans="1:8" x14ac:dyDescent="0.25">
      <c r="A10" s="87" t="s">
        <v>126</v>
      </c>
      <c r="B10" s="88"/>
      <c r="C10" s="88"/>
      <c r="D10" s="88"/>
      <c r="E10" s="88"/>
      <c r="F10" s="89"/>
    </row>
    <row r="11" spans="1:8" x14ac:dyDescent="0.25">
      <c r="A11" s="87" t="s">
        <v>234</v>
      </c>
      <c r="B11" s="88"/>
      <c r="C11" s="88"/>
      <c r="D11" s="88"/>
      <c r="E11" s="88"/>
      <c r="F11" s="89"/>
    </row>
    <row r="12" spans="1:8" x14ac:dyDescent="0.25">
      <c r="A12" s="87" t="s">
        <v>235</v>
      </c>
      <c r="B12" s="88"/>
      <c r="C12" s="88"/>
      <c r="D12" s="88"/>
      <c r="E12" s="88"/>
      <c r="F12" s="89"/>
    </row>
    <row r="13" spans="1:8" ht="16.5" customHeight="1" x14ac:dyDescent="0.25">
      <c r="A13" s="87" t="s">
        <v>127</v>
      </c>
      <c r="B13" s="88"/>
      <c r="C13" s="88"/>
      <c r="D13" s="88"/>
      <c r="E13" s="88"/>
      <c r="F13" s="89"/>
    </row>
    <row r="14" spans="1:8" s="73" customFormat="1" ht="39" customHeight="1" x14ac:dyDescent="0.35">
      <c r="A14" s="90" t="s">
        <v>236</v>
      </c>
      <c r="B14" s="91"/>
      <c r="C14" s="91"/>
      <c r="D14" s="91"/>
      <c r="E14" s="91"/>
      <c r="F14" s="92"/>
    </row>
    <row r="15" spans="1:8" ht="20.25" customHeight="1" x14ac:dyDescent="0.25">
      <c r="A15" s="93" t="s">
        <v>128</v>
      </c>
      <c r="B15" s="93"/>
      <c r="C15" s="93"/>
      <c r="D15" s="93"/>
      <c r="E15" s="93"/>
      <c r="F15" s="93"/>
    </row>
    <row r="16" spans="1:8" x14ac:dyDescent="0.25">
      <c r="A16" s="94" t="s">
        <v>129</v>
      </c>
      <c r="B16" s="94"/>
      <c r="C16" s="94"/>
      <c r="D16" s="94"/>
      <c r="E16" s="94"/>
      <c r="F16" s="94"/>
    </row>
    <row r="17" spans="2:6" ht="18.75" x14ac:dyDescent="0.3">
      <c r="B17" s="53" t="s">
        <v>203</v>
      </c>
      <c r="C17" s="54" t="s">
        <v>131</v>
      </c>
      <c r="D17" s="54" t="s">
        <v>132</v>
      </c>
      <c r="E17" s="54" t="s">
        <v>133</v>
      </c>
    </row>
    <row r="18" spans="2:6" ht="5.25" customHeight="1" x14ac:dyDescent="0.25">
      <c r="C18" s="47"/>
      <c r="D18" s="47"/>
      <c r="E18" s="47"/>
    </row>
    <row r="19" spans="2:6" x14ac:dyDescent="0.25">
      <c r="C19" s="71" t="s">
        <v>173</v>
      </c>
      <c r="D19" s="47"/>
      <c r="E19" s="47"/>
      <c r="F19"/>
    </row>
    <row r="20" spans="2:6" x14ac:dyDescent="0.25">
      <c r="B20" t="s">
        <v>174</v>
      </c>
      <c r="C20">
        <v>2.1666666666666665</v>
      </c>
      <c r="D20">
        <v>0.75</v>
      </c>
      <c r="E20">
        <v>1.625</v>
      </c>
      <c r="F20"/>
    </row>
    <row r="21" spans="2:6" x14ac:dyDescent="0.25">
      <c r="B21" t="s">
        <v>130</v>
      </c>
      <c r="C21">
        <v>1.1666666666666667</v>
      </c>
      <c r="D21">
        <v>1.25</v>
      </c>
      <c r="E21">
        <v>1.4583333333333335</v>
      </c>
      <c r="F21"/>
    </row>
    <row r="22" spans="2:6" x14ac:dyDescent="0.25">
      <c r="B22" t="s">
        <v>175</v>
      </c>
      <c r="C22">
        <v>2.6666666666666665</v>
      </c>
      <c r="D22">
        <v>1.25</v>
      </c>
      <c r="E22">
        <v>3.333333333333333</v>
      </c>
      <c r="F22"/>
    </row>
    <row r="23" spans="2:6" x14ac:dyDescent="0.25">
      <c r="B23" t="s">
        <v>176</v>
      </c>
      <c r="C23" s="47">
        <v>2.3333333333333335</v>
      </c>
      <c r="D23" s="47">
        <v>1.25</v>
      </c>
      <c r="E23" s="47">
        <v>2.916666666666667</v>
      </c>
      <c r="F23"/>
    </row>
    <row r="24" spans="2:6" x14ac:dyDescent="0.25">
      <c r="B24" t="s">
        <v>177</v>
      </c>
      <c r="C24">
        <v>2.6666666666666665</v>
      </c>
      <c r="D24">
        <v>1.5</v>
      </c>
      <c r="E24">
        <v>4</v>
      </c>
      <c r="F24"/>
    </row>
    <row r="25" spans="2:6" x14ac:dyDescent="0.25">
      <c r="B25" t="s">
        <v>178</v>
      </c>
      <c r="C25" t="s">
        <v>173</v>
      </c>
      <c r="D25"/>
      <c r="E25"/>
      <c r="F25"/>
    </row>
    <row r="26" spans="2:6" x14ac:dyDescent="0.25">
      <c r="B26" t="s">
        <v>179</v>
      </c>
      <c r="C26" t="s">
        <v>173</v>
      </c>
      <c r="D26"/>
      <c r="E26"/>
      <c r="F26"/>
    </row>
    <row r="27" spans="2:6" x14ac:dyDescent="0.25">
      <c r="B27" t="s">
        <v>180</v>
      </c>
      <c r="C27" t="s">
        <v>173</v>
      </c>
      <c r="D27"/>
      <c r="E27"/>
      <c r="F27"/>
    </row>
    <row r="28" spans="2:6" x14ac:dyDescent="0.25">
      <c r="B28" t="s">
        <v>141</v>
      </c>
      <c r="C28" t="s">
        <v>173</v>
      </c>
      <c r="D28"/>
      <c r="E28"/>
      <c r="F28"/>
    </row>
    <row r="29" spans="2:6" x14ac:dyDescent="0.25">
      <c r="B29" t="s">
        <v>142</v>
      </c>
      <c r="C29" t="s">
        <v>173</v>
      </c>
      <c r="D29"/>
      <c r="E29"/>
      <c r="F29"/>
    </row>
    <row r="30" spans="2:6" x14ac:dyDescent="0.25">
      <c r="B30" t="s">
        <v>143</v>
      </c>
      <c r="C30">
        <v>1.3333333333333333</v>
      </c>
      <c r="D30">
        <v>1</v>
      </c>
      <c r="E30">
        <v>1.3333333333333333</v>
      </c>
      <c r="F30"/>
    </row>
    <row r="31" spans="2:6" x14ac:dyDescent="0.25">
      <c r="B31" t="s">
        <v>144</v>
      </c>
      <c r="C31">
        <v>2.5</v>
      </c>
      <c r="D31">
        <v>1.25</v>
      </c>
      <c r="E31">
        <v>3.125</v>
      </c>
      <c r="F31"/>
    </row>
    <row r="32" spans="2:6" x14ac:dyDescent="0.25">
      <c r="B32" t="s">
        <v>145</v>
      </c>
      <c r="C32" t="s">
        <v>173</v>
      </c>
      <c r="D32"/>
      <c r="E32"/>
      <c r="F32"/>
    </row>
    <row r="33" spans="2:6" x14ac:dyDescent="0.25">
      <c r="B33" t="s">
        <v>146</v>
      </c>
      <c r="C33" t="s">
        <v>173</v>
      </c>
      <c r="D33"/>
      <c r="E33"/>
      <c r="F33"/>
    </row>
    <row r="34" spans="2:6" x14ac:dyDescent="0.25">
      <c r="B34" t="s">
        <v>147</v>
      </c>
      <c r="C34">
        <v>1.5</v>
      </c>
      <c r="D34">
        <v>2.25</v>
      </c>
      <c r="E34">
        <v>3.375</v>
      </c>
      <c r="F34"/>
    </row>
    <row r="35" spans="2:6" x14ac:dyDescent="0.25">
      <c r="B35" t="s">
        <v>148</v>
      </c>
      <c r="C35" t="s">
        <v>173</v>
      </c>
      <c r="D35"/>
      <c r="E35"/>
      <c r="F35"/>
    </row>
    <row r="36" spans="2:6" x14ac:dyDescent="0.25">
      <c r="B36" t="s">
        <v>149</v>
      </c>
      <c r="C36" t="s">
        <v>173</v>
      </c>
      <c r="D36"/>
      <c r="E36"/>
      <c r="F36"/>
    </row>
    <row r="37" spans="2:6" x14ac:dyDescent="0.25">
      <c r="B37" t="s">
        <v>150</v>
      </c>
      <c r="C37" t="s">
        <v>173</v>
      </c>
      <c r="D37"/>
      <c r="E37"/>
      <c r="F37"/>
    </row>
    <row r="38" spans="2:6" x14ac:dyDescent="0.25">
      <c r="B38" t="s">
        <v>151</v>
      </c>
      <c r="C38" t="s">
        <v>173</v>
      </c>
      <c r="D38"/>
      <c r="E38"/>
      <c r="F38"/>
    </row>
    <row r="39" spans="2:6" x14ac:dyDescent="0.25">
      <c r="B39" t="s">
        <v>152</v>
      </c>
      <c r="C39" t="s">
        <v>173</v>
      </c>
      <c r="D39"/>
      <c r="E39"/>
      <c r="F39"/>
    </row>
    <row r="40" spans="2:6" x14ac:dyDescent="0.25">
      <c r="B40" t="s">
        <v>153</v>
      </c>
      <c r="C40" t="s">
        <v>173</v>
      </c>
      <c r="D40"/>
      <c r="E40"/>
      <c r="F40"/>
    </row>
    <row r="41" spans="2:6" x14ac:dyDescent="0.25">
      <c r="B41" t="s">
        <v>154</v>
      </c>
      <c r="C41" t="s">
        <v>173</v>
      </c>
      <c r="D41"/>
      <c r="E41"/>
      <c r="F41"/>
    </row>
    <row r="42" spans="2:6" x14ac:dyDescent="0.25">
      <c r="B42" t="s">
        <v>155</v>
      </c>
      <c r="C42" s="47">
        <v>1.1666666666666667</v>
      </c>
      <c r="D42" s="47">
        <v>0.75</v>
      </c>
      <c r="E42" s="47">
        <v>0.875</v>
      </c>
      <c r="F42"/>
    </row>
    <row r="43" spans="2:6" x14ac:dyDescent="0.25">
      <c r="B43" t="s">
        <v>156</v>
      </c>
      <c r="C43">
        <v>1.1666666666666667</v>
      </c>
      <c r="D43">
        <v>0.75</v>
      </c>
      <c r="E43" s="47">
        <v>0.875</v>
      </c>
      <c r="F43"/>
    </row>
    <row r="44" spans="2:6" x14ac:dyDescent="0.25">
      <c r="B44" t="s">
        <v>157</v>
      </c>
      <c r="C44" t="s">
        <v>173</v>
      </c>
      <c r="D44"/>
      <c r="E44"/>
      <c r="F44"/>
    </row>
    <row r="45" spans="2:6" x14ac:dyDescent="0.25">
      <c r="B45" t="s">
        <v>158</v>
      </c>
      <c r="C45" t="s">
        <v>173</v>
      </c>
      <c r="D45"/>
      <c r="E45"/>
      <c r="F45"/>
    </row>
    <row r="46" spans="2:6" x14ac:dyDescent="0.25">
      <c r="B46" t="s">
        <v>159</v>
      </c>
      <c r="C46">
        <v>2.5</v>
      </c>
      <c r="D46">
        <v>1</v>
      </c>
      <c r="E46">
        <v>2.5</v>
      </c>
      <c r="F46"/>
    </row>
    <row r="47" spans="2:6" x14ac:dyDescent="0.25">
      <c r="B47" t="s">
        <v>160</v>
      </c>
      <c r="C47">
        <v>2</v>
      </c>
      <c r="D47">
        <v>1</v>
      </c>
      <c r="E47">
        <v>2</v>
      </c>
      <c r="F47"/>
    </row>
    <row r="48" spans="2:6" x14ac:dyDescent="0.25">
      <c r="B48" t="s">
        <v>161</v>
      </c>
      <c r="C48" s="47">
        <v>1.3333333333333333</v>
      </c>
      <c r="D48">
        <v>1.25</v>
      </c>
      <c r="E48">
        <v>1.6666666666666665</v>
      </c>
      <c r="F48"/>
    </row>
    <row r="49" spans="2:6" x14ac:dyDescent="0.25">
      <c r="B49" t="s">
        <v>162</v>
      </c>
      <c r="C49">
        <v>1.3333333333333333</v>
      </c>
      <c r="D49">
        <v>1</v>
      </c>
      <c r="E49">
        <v>1.3333333333333333</v>
      </c>
      <c r="F49"/>
    </row>
    <row r="50" spans="2:6" x14ac:dyDescent="0.25">
      <c r="B50" t="s">
        <v>163</v>
      </c>
      <c r="C50" s="47">
        <v>1.8333333333333333</v>
      </c>
      <c r="D50">
        <v>0.75</v>
      </c>
      <c r="E50">
        <v>1.375</v>
      </c>
      <c r="F50"/>
    </row>
    <row r="51" spans="2:6" x14ac:dyDescent="0.25">
      <c r="B51" t="s">
        <v>164</v>
      </c>
      <c r="C51" t="s">
        <v>173</v>
      </c>
      <c r="D51"/>
      <c r="E51"/>
      <c r="F51"/>
    </row>
    <row r="52" spans="2:6" x14ac:dyDescent="0.25">
      <c r="B52" t="s">
        <v>165</v>
      </c>
      <c r="C52" t="s">
        <v>173</v>
      </c>
      <c r="D52"/>
      <c r="E52"/>
      <c r="F52"/>
    </row>
    <row r="53" spans="2:6" x14ac:dyDescent="0.25">
      <c r="B53" t="s">
        <v>166</v>
      </c>
      <c r="C53" t="s">
        <v>173</v>
      </c>
      <c r="D53"/>
      <c r="E53"/>
      <c r="F53"/>
    </row>
    <row r="54" spans="2:6" x14ac:dyDescent="0.25">
      <c r="B54" t="s">
        <v>134</v>
      </c>
      <c r="C54">
        <v>1.1666666666666667</v>
      </c>
      <c r="D54">
        <v>0.75</v>
      </c>
      <c r="E54">
        <v>0.875</v>
      </c>
      <c r="F54"/>
    </row>
    <row r="55" spans="2:6" x14ac:dyDescent="0.25">
      <c r="B55" t="s">
        <v>167</v>
      </c>
      <c r="C55">
        <v>2.8333333333333335</v>
      </c>
      <c r="D55">
        <v>1.25</v>
      </c>
      <c r="E55">
        <v>3.541666666666667</v>
      </c>
      <c r="F55"/>
    </row>
    <row r="56" spans="2:6" x14ac:dyDescent="0.25">
      <c r="B56" t="s">
        <v>168</v>
      </c>
      <c r="C56">
        <v>1.8333333333333333</v>
      </c>
      <c r="D56">
        <v>1</v>
      </c>
      <c r="E56">
        <v>1.8333333333333333</v>
      </c>
      <c r="F56"/>
    </row>
    <row r="57" spans="2:6" x14ac:dyDescent="0.25">
      <c r="B57" t="s">
        <v>211</v>
      </c>
      <c r="C57">
        <v>2.3333333333333335</v>
      </c>
      <c r="D57">
        <v>1.25</v>
      </c>
      <c r="E57">
        <v>2.916666666666667</v>
      </c>
      <c r="F57"/>
    </row>
    <row r="58" spans="2:6" x14ac:dyDescent="0.25">
      <c r="B58" t="s">
        <v>231</v>
      </c>
      <c r="C58">
        <v>1.5</v>
      </c>
      <c r="D58">
        <v>1</v>
      </c>
      <c r="E58">
        <v>2.5</v>
      </c>
      <c r="F58"/>
    </row>
    <row r="59" spans="2:6" x14ac:dyDescent="0.25">
      <c r="B59" t="s">
        <v>261</v>
      </c>
      <c r="C59">
        <v>1.6666666666666667</v>
      </c>
      <c r="D59">
        <v>1</v>
      </c>
      <c r="E59">
        <v>1.6666666666666667</v>
      </c>
      <c r="F59"/>
    </row>
    <row r="60" spans="2:6" x14ac:dyDescent="0.25">
      <c r="B60" t="s">
        <v>232</v>
      </c>
      <c r="C60">
        <v>1.6666666666666667</v>
      </c>
      <c r="D60">
        <v>1.25</v>
      </c>
      <c r="E60">
        <v>2.0833333333333335</v>
      </c>
      <c r="F60"/>
    </row>
    <row r="61" spans="2:6" x14ac:dyDescent="0.25">
      <c r="B61" t="s">
        <v>247</v>
      </c>
      <c r="C61">
        <v>2.1666666666666665</v>
      </c>
      <c r="D61">
        <v>0.75</v>
      </c>
      <c r="E61">
        <v>1.625</v>
      </c>
      <c r="F61"/>
    </row>
    <row r="62" spans="2:6" x14ac:dyDescent="0.25">
      <c r="B62" t="s">
        <v>248</v>
      </c>
      <c r="C62">
        <v>2.1666666666666665</v>
      </c>
      <c r="D62">
        <v>1.25</v>
      </c>
      <c r="E62">
        <v>2.708333333333333</v>
      </c>
      <c r="F62"/>
    </row>
    <row r="63" spans="2:6" x14ac:dyDescent="0.25">
      <c r="B63" t="s">
        <v>249</v>
      </c>
      <c r="C63">
        <v>1.6666666666666667</v>
      </c>
      <c r="D63">
        <v>0.75</v>
      </c>
      <c r="E63">
        <v>1.25</v>
      </c>
      <c r="F63"/>
    </row>
    <row r="64" spans="2:6" x14ac:dyDescent="0.25">
      <c r="B64" t="s">
        <v>250</v>
      </c>
      <c r="C64">
        <v>2.1666666666666665</v>
      </c>
      <c r="D64">
        <v>0.75</v>
      </c>
      <c r="E64">
        <v>1.625</v>
      </c>
      <c r="F64"/>
    </row>
    <row r="65" spans="2:6" x14ac:dyDescent="0.25">
      <c r="B65" t="s">
        <v>262</v>
      </c>
      <c r="C65">
        <v>2.8333333333333335</v>
      </c>
      <c r="D65">
        <v>1.25</v>
      </c>
      <c r="E65">
        <v>3.541666666666667</v>
      </c>
      <c r="F65"/>
    </row>
    <row r="66" spans="2:6" x14ac:dyDescent="0.25">
      <c r="B66" t="s">
        <v>265</v>
      </c>
      <c r="C66">
        <v>3.3333333333333335</v>
      </c>
      <c r="D66">
        <v>1.75</v>
      </c>
      <c r="E66">
        <v>5.8333333333333339</v>
      </c>
      <c r="F66"/>
    </row>
    <row r="67" spans="2:6" x14ac:dyDescent="0.25">
      <c r="B67" t="s">
        <v>263</v>
      </c>
      <c r="C67">
        <v>2</v>
      </c>
      <c r="D67">
        <v>0.75</v>
      </c>
      <c r="E67">
        <v>1.5</v>
      </c>
      <c r="F67"/>
    </row>
    <row r="68" spans="2:6" x14ac:dyDescent="0.25">
      <c r="B68" t="s">
        <v>264</v>
      </c>
      <c r="C68">
        <v>2.5</v>
      </c>
      <c r="D68">
        <v>1.25</v>
      </c>
      <c r="E68">
        <v>3.125</v>
      </c>
      <c r="F68"/>
    </row>
    <row r="69" spans="2:6" x14ac:dyDescent="0.25">
      <c r="B69" t="s">
        <v>266</v>
      </c>
      <c r="C69" t="s">
        <v>173</v>
      </c>
      <c r="D69"/>
      <c r="E69"/>
      <c r="F69"/>
    </row>
    <row r="70" spans="2:6" x14ac:dyDescent="0.25">
      <c r="B70" t="s">
        <v>216</v>
      </c>
      <c r="C70">
        <v>2.3333333333333335</v>
      </c>
      <c r="D70">
        <v>1.5</v>
      </c>
      <c r="E70">
        <v>3.5</v>
      </c>
      <c r="F70"/>
    </row>
    <row r="71" spans="2:6" x14ac:dyDescent="0.25">
      <c r="C71"/>
      <c r="D71"/>
      <c r="E71"/>
      <c r="F71"/>
    </row>
    <row r="72" spans="2:6" x14ac:dyDescent="0.25">
      <c r="C72" s="47"/>
      <c r="D72" s="47"/>
      <c r="E72" s="47"/>
    </row>
    <row r="73" spans="2:6" x14ac:dyDescent="0.25">
      <c r="C73" s="47"/>
      <c r="D73" s="47"/>
      <c r="E73" s="47"/>
    </row>
    <row r="74" spans="2:6" x14ac:dyDescent="0.25">
      <c r="C74" s="47"/>
      <c r="D74" s="47"/>
      <c r="E74" s="47"/>
    </row>
    <row r="75" spans="2:6" x14ac:dyDescent="0.25">
      <c r="C75" s="47"/>
      <c r="D75" s="47"/>
      <c r="E75" s="47"/>
    </row>
    <row r="76" spans="2:6" x14ac:dyDescent="0.25">
      <c r="C76" s="47"/>
      <c r="D76" s="47"/>
      <c r="E76" s="47"/>
    </row>
    <row r="77" spans="2:6" x14ac:dyDescent="0.25">
      <c r="C77" s="47"/>
      <c r="D77" s="47"/>
      <c r="E77" s="47"/>
    </row>
    <row r="78" spans="2:6" x14ac:dyDescent="0.25">
      <c r="C78" s="47"/>
      <c r="D78" s="47"/>
      <c r="E78" s="47"/>
    </row>
    <row r="79" spans="2:6" x14ac:dyDescent="0.25">
      <c r="C79" s="47"/>
      <c r="D79" s="47"/>
      <c r="E79" s="47"/>
    </row>
    <row r="80" spans="2:6"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sheetData>
  <sheetProtection pivotTables="0"/>
  <mergeCells count="11">
    <mergeCell ref="A11:F11"/>
    <mergeCell ref="A1:F1"/>
    <mergeCell ref="A2:F2"/>
    <mergeCell ref="A3:F3"/>
    <mergeCell ref="A9:F9"/>
    <mergeCell ref="A10:F10"/>
    <mergeCell ref="A12:F12"/>
    <mergeCell ref="A13:F13"/>
    <mergeCell ref="A14:F14"/>
    <mergeCell ref="A15:F15"/>
    <mergeCell ref="A16:F16"/>
  </mergeCells>
  <phoneticPr fontId="33" type="noConversion"/>
  <conditionalFormatting sqref="E18:E72">
    <cfRule type="cellIs" dxfId="984" priority="2" operator="between">
      <formula>17</formula>
      <formula>25</formula>
    </cfRule>
    <cfRule type="cellIs" dxfId="983" priority="3" operator="between">
      <formula>9</formula>
      <formula>16</formula>
    </cfRule>
    <cfRule type="cellIs" dxfId="982" priority="4" operator="between">
      <formula>0.2</formula>
      <formula>8</formula>
    </cfRule>
  </conditionalFormatting>
  <hyperlinks>
    <hyperlink ref="H2" location="'Indice Schede'!A1" display="Torna all'indice"/>
    <hyperlink ref="H3" location="'Misure riduzione del rischio'!A1" display="Vai alle Misure riduzione rischio"/>
  </hyperlinks>
  <printOptions horizontalCentered="1"/>
  <pageMargins left="0" right="0" top="0.2" bottom="0.2" header="0" footer="0"/>
  <pageSetup paperSize="9" scale="79" fitToHeight="0" orientation="landscape" r:id="rId2"/>
  <drawing r:id="rId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H68"/>
  <sheetViews>
    <sheetView zoomScaleSheetLayoutView="10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Schede'!B28,"non utilizzata")</f>
        <v>17</v>
      </c>
      <c r="D2" s="109" t="s">
        <v>75</v>
      </c>
      <c r="E2" s="110"/>
      <c r="F2" s="65" t="s">
        <v>31</v>
      </c>
      <c r="H2" t="s">
        <v>31</v>
      </c>
    </row>
    <row r="3" spans="1:8" ht="45" customHeight="1" thickBot="1" x14ac:dyDescent="0.3">
      <c r="A3" s="115" t="s">
        <v>222</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1.6666666666666667</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2.0833333333333335</v>
      </c>
    </row>
    <row r="45" spans="1:8" ht="30" customHeight="1" thickBot="1" x14ac:dyDescent="0.3">
      <c r="A45" s="34"/>
      <c r="B45" s="35"/>
    </row>
    <row r="46" spans="1:8" ht="30" customHeight="1" thickBot="1" x14ac:dyDescent="0.3">
      <c r="A46" s="105" t="s">
        <v>114</v>
      </c>
      <c r="B46" s="106"/>
    </row>
    <row r="47" spans="1:8" ht="84" customHeight="1" thickBot="1" x14ac:dyDescent="0.3">
      <c r="A47" s="103" t="s">
        <v>228</v>
      </c>
      <c r="B47" s="104"/>
    </row>
    <row r="48" spans="1:8" ht="12.75" customHeight="1" thickBot="1" x14ac:dyDescent="0.3">
      <c r="G48" s="7" t="s">
        <v>72</v>
      </c>
      <c r="H48" t="s">
        <v>71</v>
      </c>
    </row>
    <row r="49" spans="1:8" ht="7.5" customHeight="1" thickBot="1" x14ac:dyDescent="0.3">
      <c r="G49" s="7" t="s">
        <v>86</v>
      </c>
      <c r="H49">
        <v>0</v>
      </c>
    </row>
    <row r="50" spans="1:8" ht="30" customHeight="1" thickBot="1" x14ac:dyDescent="0.3">
      <c r="G50" s="7" t="s">
        <v>87</v>
      </c>
      <c r="H50">
        <v>1</v>
      </c>
    </row>
    <row r="51" spans="1:8" ht="138.75" customHeight="1" thickBot="1" x14ac:dyDescent="0.3">
      <c r="A51" s="5"/>
      <c r="G51" s="7" t="s">
        <v>88</v>
      </c>
      <c r="H51">
        <v>2</v>
      </c>
    </row>
    <row r="52" spans="1:8" ht="30" customHeight="1" thickBot="1" x14ac:dyDescent="0.3">
      <c r="G52" s="7" t="s">
        <v>89</v>
      </c>
      <c r="H52">
        <v>3</v>
      </c>
    </row>
    <row r="53" spans="1:8" ht="30" customHeight="1" thickBot="1" x14ac:dyDescent="0.3">
      <c r="G53" s="7" t="s">
        <v>90</v>
      </c>
      <c r="H53">
        <v>4</v>
      </c>
    </row>
    <row r="54" spans="1:8" ht="30" customHeight="1" thickBot="1" x14ac:dyDescent="0.3">
      <c r="G54" s="7" t="s">
        <v>91</v>
      </c>
      <c r="H54">
        <v>5</v>
      </c>
    </row>
    <row r="55" spans="1:8" ht="30" customHeight="1" x14ac:dyDescent="0.25"/>
    <row r="56" spans="1:8" ht="30" customHeight="1" thickBot="1" x14ac:dyDescent="0.3">
      <c r="G56" s="7" t="s">
        <v>72</v>
      </c>
      <c r="H56" t="s">
        <v>71</v>
      </c>
    </row>
    <row r="57" spans="1:8" ht="30" customHeight="1" thickBot="1" x14ac:dyDescent="0.3">
      <c r="G57" s="7" t="s">
        <v>105</v>
      </c>
      <c r="H57">
        <v>1</v>
      </c>
    </row>
    <row r="58" spans="1:8" ht="30" customHeight="1" thickBot="1" x14ac:dyDescent="0.3">
      <c r="G58" s="7" t="s">
        <v>106</v>
      </c>
      <c r="H58">
        <v>2</v>
      </c>
    </row>
    <row r="59" spans="1:8" ht="30" customHeight="1" thickBot="1" x14ac:dyDescent="0.3">
      <c r="G59" s="7" t="s">
        <v>104</v>
      </c>
      <c r="H59">
        <v>3</v>
      </c>
    </row>
    <row r="60" spans="1:8" ht="30" customHeight="1" thickBot="1" x14ac:dyDescent="0.3">
      <c r="G60" s="7" t="s">
        <v>107</v>
      </c>
      <c r="H60">
        <v>4</v>
      </c>
    </row>
    <row r="61" spans="1:8" ht="30" customHeight="1" thickBot="1" x14ac:dyDescent="0.3">
      <c r="G61" s="7" t="s">
        <v>108</v>
      </c>
      <c r="H61">
        <v>5</v>
      </c>
    </row>
    <row r="62" spans="1:8" ht="30" customHeight="1" x14ac:dyDescent="0.25"/>
    <row r="63" spans="1:8" ht="30" customHeight="1" x14ac:dyDescent="0.25"/>
    <row r="64" spans="1: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pageSetUpPr fitToPage="1"/>
  </sheetPr>
  <dimension ref="A1:H68"/>
  <sheetViews>
    <sheetView topLeftCell="A43" zoomScaleSheetLayoutView="100" workbookViewId="0">
      <selection activeCell="B50" sqref="B50"/>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Schede'!B29,"non utilizzata")</f>
        <v>18</v>
      </c>
      <c r="D2" s="109" t="s">
        <v>75</v>
      </c>
      <c r="E2" s="110"/>
      <c r="F2" s="65" t="s">
        <v>31</v>
      </c>
      <c r="H2" t="s">
        <v>31</v>
      </c>
    </row>
    <row r="3" spans="1:8" ht="45" customHeight="1" thickBot="1" x14ac:dyDescent="0.3">
      <c r="A3" s="115" t="s">
        <v>12</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1.5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101</v>
      </c>
      <c r="G29" s="11" t="s">
        <v>61</v>
      </c>
      <c r="H29">
        <v>5</v>
      </c>
    </row>
    <row r="30" spans="1:8" ht="30" customHeight="1" thickBot="1" x14ac:dyDescent="0.3">
      <c r="A30" s="15" t="s">
        <v>44</v>
      </c>
      <c r="B30" s="30">
        <f>VLOOKUP(B29,G38:H43,2,FALSE)</f>
        <v>5</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2.25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3.375</v>
      </c>
    </row>
    <row r="45" spans="1:8" ht="30" customHeight="1" thickBot="1" x14ac:dyDescent="0.3">
      <c r="A45" s="34"/>
      <c r="B45" s="35"/>
    </row>
    <row r="46" spans="1:8" ht="30" customHeight="1" thickBot="1" x14ac:dyDescent="0.3">
      <c r="A46" s="105" t="s">
        <v>114</v>
      </c>
      <c r="B46" s="106"/>
    </row>
    <row r="47" spans="1:8" ht="81" customHeight="1" thickBot="1" x14ac:dyDescent="0.3">
      <c r="A47" s="103" t="s">
        <v>223</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dimension ref="A1:H68"/>
  <sheetViews>
    <sheetView topLeftCell="A49" zoomScale="150" zoomScaleNormal="150" zoomScaleSheetLayoutView="100" zoomScalePageLayoutView="150" workbookViewId="0">
      <selection activeCell="A55" sqref="A55"/>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Schede'!B30,"non utilizzata")</f>
        <v>19</v>
      </c>
      <c r="D2" s="109" t="s">
        <v>75</v>
      </c>
      <c r="E2" s="110"/>
      <c r="F2" s="65" t="s">
        <v>31</v>
      </c>
      <c r="H2" t="s">
        <v>31</v>
      </c>
    </row>
    <row r="3" spans="1:8" ht="45" customHeight="1" thickBot="1" x14ac:dyDescent="0.3">
      <c r="A3" s="115" t="s">
        <v>237</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2.1666666666666665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1.625</v>
      </c>
    </row>
    <row r="45" spans="1:8" ht="30" customHeight="1" thickBot="1" x14ac:dyDescent="0.3">
      <c r="A45" s="34"/>
      <c r="B45" s="35"/>
    </row>
    <row r="46" spans="1:8" ht="30" customHeight="1" thickBot="1" x14ac:dyDescent="0.3">
      <c r="A46" s="105" t="s">
        <v>114</v>
      </c>
      <c r="B46" s="106"/>
    </row>
    <row r="47" spans="1:8" ht="40.5" customHeight="1" thickBot="1" x14ac:dyDescent="0.3">
      <c r="A47" s="103" t="s">
        <v>238</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1:H68"/>
  <sheetViews>
    <sheetView zoomScale="150" zoomScaleNormal="150" zoomScaleSheetLayoutView="100" zoomScalePageLayoutView="15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Schede'!B31,"non utilizzata")</f>
        <v>20</v>
      </c>
      <c r="D2" s="109" t="s">
        <v>75</v>
      </c>
      <c r="E2" s="110"/>
      <c r="F2" s="65" t="s">
        <v>31</v>
      </c>
      <c r="H2" t="s">
        <v>31</v>
      </c>
    </row>
    <row r="3" spans="1:8" ht="45" customHeight="1" thickBot="1" x14ac:dyDescent="0.3">
      <c r="A3" s="115" t="s">
        <v>240</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52</v>
      </c>
      <c r="G13" s="7" t="s">
        <v>72</v>
      </c>
      <c r="H13" t="s">
        <v>71</v>
      </c>
    </row>
    <row r="14" spans="1:8" ht="30" customHeight="1" thickBot="1" x14ac:dyDescent="0.3">
      <c r="A14" s="26" t="s">
        <v>44</v>
      </c>
      <c r="B14" s="22">
        <f>VLOOKUP(B13,G17:H20,2,FALSE)</f>
        <v>3</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2.1666666666666665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2.708333333333333</v>
      </c>
    </row>
    <row r="45" spans="1:8" ht="30" customHeight="1" thickBot="1" x14ac:dyDescent="0.3">
      <c r="A45" s="34"/>
      <c r="B45" s="35"/>
    </row>
    <row r="46" spans="1:8" ht="30" customHeight="1" thickBot="1" x14ac:dyDescent="0.3">
      <c r="A46" s="105" t="s">
        <v>114</v>
      </c>
      <c r="B46" s="106"/>
    </row>
    <row r="47" spans="1:8" ht="40.5" customHeight="1" thickBot="1" x14ac:dyDescent="0.3">
      <c r="A47" s="103" t="s">
        <v>241</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xWindow="1313" yWindow="758"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dimension ref="A1:H68"/>
  <sheetViews>
    <sheetView zoomScale="150" zoomScaleNormal="150" zoomScaleSheetLayoutView="100" zoomScalePageLayoutView="15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Schede'!B32,"non utilizzata")</f>
        <v>21</v>
      </c>
      <c r="D2" s="109" t="s">
        <v>75</v>
      </c>
      <c r="E2" s="110"/>
      <c r="F2" s="65" t="s">
        <v>31</v>
      </c>
      <c r="H2" t="s">
        <v>31</v>
      </c>
    </row>
    <row r="3" spans="1:8" ht="45" customHeight="1" thickBot="1" x14ac:dyDescent="0.3">
      <c r="A3" s="115" t="s">
        <v>242</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1.6666666666666667</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1.25</v>
      </c>
    </row>
    <row r="45" spans="1:8" ht="30" customHeight="1" thickBot="1" x14ac:dyDescent="0.3">
      <c r="A45" s="34"/>
      <c r="B45" s="35"/>
    </row>
    <row r="46" spans="1:8" ht="30" customHeight="1" thickBot="1" x14ac:dyDescent="0.3">
      <c r="A46" s="105" t="s">
        <v>114</v>
      </c>
      <c r="B46" s="106"/>
    </row>
    <row r="47" spans="1:8" ht="66" customHeight="1" thickBot="1" x14ac:dyDescent="0.3">
      <c r="A47" s="103" t="s">
        <v>243</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dimension ref="A1:H68"/>
  <sheetViews>
    <sheetView topLeftCell="C1" zoomScale="150" zoomScaleNormal="150" zoomScaleSheetLayoutView="100" zoomScalePageLayoutView="15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Schede'!B33,"non utilizzata")</f>
        <v>22</v>
      </c>
      <c r="D2" s="109" t="s">
        <v>75</v>
      </c>
      <c r="E2" s="110"/>
      <c r="F2" s="65" t="s">
        <v>31</v>
      </c>
      <c r="H2" t="s">
        <v>31</v>
      </c>
    </row>
    <row r="3" spans="1:8" ht="45" customHeight="1" thickBot="1" x14ac:dyDescent="0.3">
      <c r="A3" s="115" t="s">
        <v>244</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2.1666666666666665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1.625</v>
      </c>
    </row>
    <row r="45" spans="1:8" ht="30" customHeight="1" thickBot="1" x14ac:dyDescent="0.3">
      <c r="A45" s="34"/>
      <c r="B45" s="35"/>
    </row>
    <row r="46" spans="1:8" ht="30" customHeight="1" thickBot="1" x14ac:dyDescent="0.3">
      <c r="A46" s="105" t="s">
        <v>114</v>
      </c>
      <c r="B46" s="106"/>
    </row>
    <row r="47" spans="1:8" ht="54.75" customHeight="1" thickBot="1" x14ac:dyDescent="0.3">
      <c r="A47" s="103" t="s">
        <v>245</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Schede'!B34,"non utilizzata")</f>
        <v>non utilizzata</v>
      </c>
      <c r="D2" s="109" t="s">
        <v>75</v>
      </c>
      <c r="E2" s="110"/>
      <c r="F2" s="65" t="s">
        <v>32</v>
      </c>
      <c r="H2" t="s">
        <v>31</v>
      </c>
    </row>
    <row r="3" spans="1:8" ht="45" customHeight="1" thickBot="1" x14ac:dyDescent="0.3">
      <c r="A3" s="115" t="s">
        <v>13</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v>
      </c>
    </row>
    <row r="45" spans="1:8" ht="30" customHeight="1" thickBot="1" x14ac:dyDescent="0.3">
      <c r="A45" s="34"/>
      <c r="B45" s="35"/>
    </row>
    <row r="46" spans="1:8" ht="30" customHeight="1" thickBot="1" x14ac:dyDescent="0.3">
      <c r="A46" s="105" t="s">
        <v>114</v>
      </c>
      <c r="B46" s="106"/>
    </row>
    <row r="47" spans="1:8" ht="84" customHeight="1" thickBot="1" x14ac:dyDescent="0.3">
      <c r="A47" s="103" t="s">
        <v>189</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Schede'!B35,"non utilizzata")</f>
        <v>non utilizzata</v>
      </c>
      <c r="D2" s="109" t="s">
        <v>75</v>
      </c>
      <c r="E2" s="110"/>
      <c r="F2" s="65" t="s">
        <v>32</v>
      </c>
      <c r="H2" t="s">
        <v>31</v>
      </c>
    </row>
    <row r="3" spans="1:8" ht="45" customHeight="1" thickBot="1" x14ac:dyDescent="0.3">
      <c r="A3" s="115" t="s">
        <v>14</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43</v>
      </c>
      <c r="G7" s="8" t="s">
        <v>40</v>
      </c>
      <c r="H7">
        <v>2</v>
      </c>
    </row>
    <row r="8" spans="1:8" ht="30" customHeight="1" thickBot="1" x14ac:dyDescent="0.3">
      <c r="A8" s="23" t="s">
        <v>44</v>
      </c>
      <c r="B8" s="22">
        <f>VLOOKUP(B7,G5:H10,2,FALSE)</f>
        <v>5</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4.375</v>
      </c>
    </row>
    <row r="45" spans="1:8" ht="30" customHeight="1" thickBot="1" x14ac:dyDescent="0.3">
      <c r="A45" s="34"/>
      <c r="B45" s="35"/>
    </row>
    <row r="46" spans="1:8" ht="30" customHeight="1" thickBot="1" x14ac:dyDescent="0.3">
      <c r="A46" s="105" t="s">
        <v>114</v>
      </c>
      <c r="B46" s="106"/>
    </row>
    <row r="47" spans="1:8" ht="67.5" customHeight="1" thickBot="1" x14ac:dyDescent="0.3">
      <c r="A47" s="103" t="s">
        <v>199</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Schede'!B36,"non utilizzata")</f>
        <v>non utilizzata</v>
      </c>
      <c r="D2" s="109" t="s">
        <v>75</v>
      </c>
      <c r="E2" s="110"/>
      <c r="F2" s="65" t="s">
        <v>32</v>
      </c>
      <c r="H2" t="s">
        <v>31</v>
      </c>
    </row>
    <row r="3" spans="1:8" ht="45" customHeight="1" thickBot="1" x14ac:dyDescent="0.3">
      <c r="A3" s="115" t="s">
        <v>15</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43</v>
      </c>
      <c r="G7" s="8" t="s">
        <v>40</v>
      </c>
      <c r="H7">
        <v>2</v>
      </c>
    </row>
    <row r="8" spans="1:8" ht="30" customHeight="1" thickBot="1" x14ac:dyDescent="0.3">
      <c r="A8" s="23" t="s">
        <v>44</v>
      </c>
      <c r="B8" s="22">
        <f>VLOOKUP(B7,G5:H10,2,FALSE)</f>
        <v>5</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4.375</v>
      </c>
    </row>
    <row r="45" spans="1:8" ht="30" customHeight="1" thickBot="1" x14ac:dyDescent="0.3">
      <c r="A45" s="34"/>
      <c r="B45" s="35"/>
    </row>
    <row r="46" spans="1:8" ht="30" customHeight="1" thickBot="1" x14ac:dyDescent="0.3">
      <c r="A46" s="105" t="s">
        <v>114</v>
      </c>
      <c r="B46" s="106"/>
    </row>
    <row r="47" spans="1:8" ht="65.25" customHeight="1" thickBot="1" x14ac:dyDescent="0.3">
      <c r="A47" s="103" t="s">
        <v>200</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Schede'!B37,"non utilizzata")</f>
        <v>non utilizzata</v>
      </c>
      <c r="D2" s="109" t="s">
        <v>75</v>
      </c>
      <c r="E2" s="110"/>
      <c r="F2" s="65" t="s">
        <v>32</v>
      </c>
      <c r="H2" t="s">
        <v>31</v>
      </c>
    </row>
    <row r="3" spans="1:8" ht="45" customHeight="1" thickBot="1" x14ac:dyDescent="0.3">
      <c r="A3" s="115" t="s">
        <v>16</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43</v>
      </c>
      <c r="G7" s="8" t="s">
        <v>40</v>
      </c>
      <c r="H7">
        <v>2</v>
      </c>
    </row>
    <row r="8" spans="1:8" ht="30" customHeight="1" thickBot="1" x14ac:dyDescent="0.3">
      <c r="A8" s="23" t="s">
        <v>44</v>
      </c>
      <c r="B8" s="22">
        <f>VLOOKUP(B7,G5:H10,2,FALSE)</f>
        <v>5</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4.375</v>
      </c>
    </row>
    <row r="45" spans="1:8" ht="30" customHeight="1" thickBot="1" x14ac:dyDescent="0.3">
      <c r="A45" s="34"/>
      <c r="B45" s="35"/>
    </row>
    <row r="46" spans="1:8" ht="30" customHeight="1" thickBot="1" x14ac:dyDescent="0.3">
      <c r="A46" s="105" t="s">
        <v>114</v>
      </c>
      <c r="B46" s="106"/>
    </row>
    <row r="47" spans="1:8" ht="65.25" customHeight="1" thickBot="1" x14ac:dyDescent="0.3">
      <c r="A47" s="103" t="s">
        <v>201</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1:H145"/>
  <sheetViews>
    <sheetView tabSelected="1" view="pageBreakPreview" topLeftCell="A28" zoomScaleSheetLayoutView="100" workbookViewId="0">
      <selection activeCell="C27" sqref="C27"/>
    </sheetView>
  </sheetViews>
  <sheetFormatPr defaultColWidth="8.85546875" defaultRowHeight="15" x14ac:dyDescent="0.25"/>
  <cols>
    <col min="1" max="1" width="4.7109375" style="40" customWidth="1"/>
    <col min="2" max="2" width="69.42578125" style="58" customWidth="1"/>
    <col min="3" max="3" width="100.7109375" style="59"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42578125" bestFit="1" customWidth="1"/>
    <col min="11" max="11" width="70" bestFit="1" customWidth="1"/>
    <col min="12" max="12" width="49.85546875" bestFit="1" customWidth="1"/>
    <col min="13" max="13" width="71.28515625" bestFit="1" customWidth="1"/>
    <col min="14" max="14" width="38.42578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42578125" bestFit="1" customWidth="1"/>
    <col min="24" max="24" width="25" bestFit="1" customWidth="1"/>
    <col min="25" max="25" width="37.7109375" bestFit="1" customWidth="1"/>
    <col min="26" max="26" width="34.42578125" bestFit="1" customWidth="1"/>
    <col min="27" max="27" width="24.42578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42578125" bestFit="1" customWidth="1"/>
    <col min="39" max="39" width="36.85546875" bestFit="1" customWidth="1"/>
    <col min="40" max="40" width="23.7109375" bestFit="1" customWidth="1"/>
    <col min="41" max="41" width="32.140625" bestFit="1" customWidth="1"/>
  </cols>
  <sheetData>
    <row r="1" spans="1:8" s="45" customFormat="1" x14ac:dyDescent="0.25">
      <c r="A1" s="40"/>
      <c r="B1" s="58"/>
      <c r="C1" s="59"/>
    </row>
    <row r="2" spans="1:8" s="45" customFormat="1" ht="36.75" customHeight="1" thickBot="1" x14ac:dyDescent="0.3">
      <c r="A2" s="40"/>
      <c r="B2" s="58"/>
      <c r="C2" s="59"/>
    </row>
    <row r="3" spans="1:8" s="45" customFormat="1" ht="51.75" customHeight="1" thickBot="1" x14ac:dyDescent="0.3">
      <c r="A3" s="40"/>
      <c r="B3" s="58"/>
      <c r="C3" s="59"/>
      <c r="E3" s="67" t="s">
        <v>76</v>
      </c>
    </row>
    <row r="4" spans="1:8" s="45" customFormat="1" ht="6.75" customHeight="1" thickBot="1" x14ac:dyDescent="0.3">
      <c r="A4" s="40"/>
      <c r="B4" s="58"/>
      <c r="C4" s="59"/>
      <c r="E4" s="68"/>
    </row>
    <row r="5" spans="1:8" s="45" customFormat="1" ht="48" customHeight="1" thickBot="1" x14ac:dyDescent="0.3">
      <c r="A5" s="40"/>
      <c r="B5" s="69" t="s">
        <v>203</v>
      </c>
      <c r="C5" s="74" t="s">
        <v>204</v>
      </c>
      <c r="E5" s="67" t="s">
        <v>207</v>
      </c>
    </row>
    <row r="6" spans="1:8" s="45" customFormat="1" x14ac:dyDescent="0.25">
      <c r="A6" s="40"/>
      <c r="B6" s="70"/>
      <c r="C6" s="70"/>
      <c r="D6"/>
      <c r="E6"/>
      <c r="F6"/>
      <c r="G6"/>
      <c r="H6"/>
    </row>
    <row r="7" spans="1:8" s="45" customFormat="1" ht="45" x14ac:dyDescent="0.25">
      <c r="A7" s="40"/>
      <c r="B7" s="70" t="s">
        <v>174</v>
      </c>
      <c r="C7" s="70" t="s">
        <v>208</v>
      </c>
      <c r="D7"/>
      <c r="E7"/>
      <c r="F7"/>
      <c r="G7"/>
      <c r="H7"/>
    </row>
    <row r="8" spans="1:8" s="45" customFormat="1" ht="75" x14ac:dyDescent="0.25">
      <c r="A8" s="40"/>
      <c r="B8" s="70" t="s">
        <v>130</v>
      </c>
      <c r="C8" s="70" t="s">
        <v>182</v>
      </c>
      <c r="D8"/>
      <c r="E8"/>
      <c r="F8"/>
      <c r="G8"/>
      <c r="H8"/>
    </row>
    <row r="9" spans="1:8" s="45" customFormat="1" ht="45" x14ac:dyDescent="0.25">
      <c r="A9" s="40"/>
      <c r="B9" s="70" t="s">
        <v>175</v>
      </c>
      <c r="C9" s="72" t="s">
        <v>233</v>
      </c>
      <c r="D9"/>
      <c r="E9"/>
      <c r="F9"/>
      <c r="G9"/>
      <c r="H9"/>
    </row>
    <row r="10" spans="1:8" s="45" customFormat="1" ht="105" x14ac:dyDescent="0.25">
      <c r="A10" s="40"/>
      <c r="B10" s="70" t="s">
        <v>176</v>
      </c>
      <c r="C10" s="72" t="s">
        <v>213</v>
      </c>
      <c r="D10"/>
      <c r="E10"/>
      <c r="F10"/>
      <c r="G10"/>
      <c r="H10"/>
    </row>
    <row r="11" spans="1:8" s="45" customFormat="1" ht="105" x14ac:dyDescent="0.25">
      <c r="A11" s="40"/>
      <c r="B11" s="70" t="s">
        <v>177</v>
      </c>
      <c r="C11" s="72" t="s">
        <v>213</v>
      </c>
      <c r="D11"/>
      <c r="E11"/>
      <c r="F11"/>
      <c r="G11"/>
      <c r="H11"/>
    </row>
    <row r="12" spans="1:8" s="45" customFormat="1" ht="90" x14ac:dyDescent="0.25">
      <c r="A12" s="40"/>
      <c r="B12" s="70" t="s">
        <v>143</v>
      </c>
      <c r="C12" s="72" t="s">
        <v>220</v>
      </c>
      <c r="D12"/>
      <c r="E12"/>
      <c r="F12"/>
      <c r="G12"/>
      <c r="H12"/>
    </row>
    <row r="13" spans="1:8" s="45" customFormat="1" ht="75" x14ac:dyDescent="0.25">
      <c r="A13" s="40"/>
      <c r="B13" s="70" t="s">
        <v>144</v>
      </c>
      <c r="C13" s="72" t="s">
        <v>221</v>
      </c>
      <c r="D13"/>
      <c r="E13"/>
      <c r="F13"/>
      <c r="G13"/>
      <c r="H13"/>
    </row>
    <row r="14" spans="1:8" s="45" customFormat="1" ht="105" x14ac:dyDescent="0.25">
      <c r="A14" s="40"/>
      <c r="B14" s="70" t="s">
        <v>147</v>
      </c>
      <c r="C14" s="72" t="s">
        <v>223</v>
      </c>
      <c r="D14"/>
      <c r="E14"/>
      <c r="F14"/>
      <c r="G14"/>
      <c r="H14"/>
    </row>
    <row r="15" spans="1:8" s="45" customFormat="1" ht="30" x14ac:dyDescent="0.25">
      <c r="A15" s="40"/>
      <c r="B15" s="70" t="s">
        <v>155</v>
      </c>
      <c r="C15" s="70" t="s">
        <v>191</v>
      </c>
      <c r="D15"/>
      <c r="E15"/>
      <c r="F15"/>
      <c r="G15"/>
      <c r="H15"/>
    </row>
    <row r="16" spans="1:8" s="45" customFormat="1" ht="30" x14ac:dyDescent="0.25">
      <c r="A16" s="40"/>
      <c r="B16" s="70" t="s">
        <v>156</v>
      </c>
      <c r="C16" s="72" t="s">
        <v>224</v>
      </c>
      <c r="D16"/>
      <c r="E16"/>
      <c r="F16"/>
      <c r="G16"/>
      <c r="H16"/>
    </row>
    <row r="17" spans="1:8" s="45" customFormat="1" x14ac:dyDescent="0.25">
      <c r="A17" s="40"/>
      <c r="B17" s="70" t="s">
        <v>159</v>
      </c>
      <c r="C17" s="72" t="s">
        <v>225</v>
      </c>
      <c r="D17"/>
      <c r="E17"/>
      <c r="F17"/>
      <c r="G17"/>
      <c r="H17"/>
    </row>
    <row r="18" spans="1:8" s="45" customFormat="1" ht="30" x14ac:dyDescent="0.25">
      <c r="A18" s="40"/>
      <c r="B18" s="70" t="s">
        <v>160</v>
      </c>
      <c r="C18" s="72" t="s">
        <v>226</v>
      </c>
      <c r="D18"/>
      <c r="E18"/>
      <c r="F18"/>
      <c r="G18"/>
      <c r="H18"/>
    </row>
    <row r="19" spans="1:8" s="45" customFormat="1" x14ac:dyDescent="0.25">
      <c r="A19" s="40"/>
      <c r="B19" s="70" t="s">
        <v>161</v>
      </c>
      <c r="C19" s="70" t="s">
        <v>194</v>
      </c>
      <c r="D19"/>
      <c r="E19"/>
      <c r="F19"/>
      <c r="G19"/>
      <c r="H19"/>
    </row>
    <row r="20" spans="1:8" s="45" customFormat="1" ht="30" x14ac:dyDescent="0.25">
      <c r="A20" s="40"/>
      <c r="B20" s="70" t="s">
        <v>162</v>
      </c>
      <c r="C20" s="70" t="s">
        <v>194</v>
      </c>
      <c r="D20"/>
      <c r="E20"/>
      <c r="F20"/>
      <c r="G20"/>
      <c r="H20"/>
    </row>
    <row r="21" spans="1:8" s="45" customFormat="1" ht="45" x14ac:dyDescent="0.25">
      <c r="A21" s="40"/>
      <c r="B21" s="70" t="s">
        <v>163</v>
      </c>
      <c r="C21" s="72" t="s">
        <v>214</v>
      </c>
      <c r="D21"/>
      <c r="E21"/>
      <c r="F21"/>
      <c r="G21"/>
      <c r="H21"/>
    </row>
    <row r="22" spans="1:8" s="45" customFormat="1" ht="60" x14ac:dyDescent="0.25">
      <c r="A22" s="40"/>
      <c r="B22" s="70" t="s">
        <v>134</v>
      </c>
      <c r="C22" s="72" t="s">
        <v>246</v>
      </c>
      <c r="D22"/>
      <c r="E22"/>
      <c r="F22"/>
      <c r="G22"/>
      <c r="H22"/>
    </row>
    <row r="23" spans="1:8" s="45" customFormat="1" ht="60" x14ac:dyDescent="0.25">
      <c r="A23" s="40"/>
      <c r="B23" s="70" t="s">
        <v>167</v>
      </c>
      <c r="C23" s="72" t="s">
        <v>227</v>
      </c>
      <c r="D23"/>
      <c r="E23"/>
      <c r="F23"/>
      <c r="G23"/>
      <c r="H23"/>
    </row>
    <row r="24" spans="1:8" s="45" customFormat="1" ht="105" x14ac:dyDescent="0.25">
      <c r="A24" s="40"/>
      <c r="B24" s="70" t="s">
        <v>168</v>
      </c>
      <c r="C24" s="72" t="s">
        <v>229</v>
      </c>
      <c r="D24"/>
      <c r="E24"/>
      <c r="F24"/>
      <c r="G24"/>
      <c r="H24"/>
    </row>
    <row r="25" spans="1:8" s="45" customFormat="1" ht="60" x14ac:dyDescent="0.25">
      <c r="A25" s="40"/>
      <c r="B25" s="66" t="s">
        <v>211</v>
      </c>
      <c r="C25" s="72" t="s">
        <v>239</v>
      </c>
      <c r="D25"/>
      <c r="E25"/>
      <c r="F25"/>
      <c r="G25"/>
      <c r="H25"/>
    </row>
    <row r="26" spans="1:8" s="45" customFormat="1" ht="105" x14ac:dyDescent="0.25">
      <c r="A26" s="40"/>
      <c r="B26" s="66" t="s">
        <v>216</v>
      </c>
      <c r="C26" s="72" t="s">
        <v>230</v>
      </c>
      <c r="D26"/>
      <c r="E26"/>
      <c r="F26"/>
      <c r="G26"/>
      <c r="H26"/>
    </row>
    <row r="27" spans="1:8" s="45" customFormat="1" ht="105" x14ac:dyDescent="0.25">
      <c r="A27" s="40"/>
      <c r="B27" s="66" t="s">
        <v>231</v>
      </c>
      <c r="C27" s="72" t="s">
        <v>219</v>
      </c>
      <c r="D27"/>
      <c r="E27"/>
      <c r="F27"/>
      <c r="G27"/>
      <c r="H27"/>
    </row>
    <row r="28" spans="1:8" s="45" customFormat="1" ht="90" x14ac:dyDescent="0.25">
      <c r="A28" s="40"/>
      <c r="B28" s="66" t="s">
        <v>232</v>
      </c>
      <c r="C28" s="72" t="s">
        <v>228</v>
      </c>
      <c r="D28"/>
      <c r="E28"/>
      <c r="F28"/>
      <c r="G28"/>
      <c r="H28"/>
    </row>
    <row r="29" spans="1:8" s="45" customFormat="1" ht="45" x14ac:dyDescent="0.25">
      <c r="A29" s="40"/>
      <c r="B29" s="66" t="s">
        <v>247</v>
      </c>
      <c r="C29" s="72" t="s">
        <v>251</v>
      </c>
      <c r="D29"/>
      <c r="E29"/>
      <c r="F29"/>
      <c r="G29"/>
      <c r="H29"/>
    </row>
    <row r="30" spans="1:8" s="45" customFormat="1" ht="60" x14ac:dyDescent="0.25">
      <c r="A30" s="40"/>
      <c r="B30" s="66" t="s">
        <v>248</v>
      </c>
      <c r="C30" s="72" t="s">
        <v>241</v>
      </c>
      <c r="D30"/>
      <c r="E30"/>
      <c r="F30"/>
      <c r="G30"/>
      <c r="H30"/>
    </row>
    <row r="31" spans="1:8" s="45" customFormat="1" x14ac:dyDescent="0.25">
      <c r="A31" s="40"/>
      <c r="B31" s="66" t="s">
        <v>249</v>
      </c>
      <c r="C31" s="72" t="s">
        <v>243</v>
      </c>
      <c r="D31"/>
      <c r="E31"/>
      <c r="F31"/>
      <c r="G31"/>
      <c r="H31"/>
    </row>
    <row r="32" spans="1:8" s="45" customFormat="1" ht="90" x14ac:dyDescent="0.25">
      <c r="A32" s="40"/>
      <c r="B32" s="66" t="s">
        <v>250</v>
      </c>
      <c r="C32" s="72" t="s">
        <v>245</v>
      </c>
      <c r="D32"/>
      <c r="E32"/>
      <c r="F32"/>
      <c r="G32"/>
      <c r="H32"/>
    </row>
    <row r="33" spans="1:8" s="45" customFormat="1" ht="90" x14ac:dyDescent="0.25">
      <c r="A33" s="40"/>
      <c r="B33" s="66" t="s">
        <v>261</v>
      </c>
      <c r="C33" s="72" t="s">
        <v>253</v>
      </c>
      <c r="D33"/>
      <c r="E33"/>
      <c r="F33"/>
      <c r="G33"/>
      <c r="H33"/>
    </row>
    <row r="34" spans="1:8" s="45" customFormat="1" x14ac:dyDescent="0.25">
      <c r="A34" s="40"/>
      <c r="B34" s="66" t="s">
        <v>262</v>
      </c>
      <c r="C34" s="72" t="s">
        <v>260</v>
      </c>
      <c r="D34"/>
      <c r="E34"/>
      <c r="F34"/>
      <c r="G34"/>
      <c r="H34"/>
    </row>
    <row r="35" spans="1:8" s="45" customFormat="1" ht="60" x14ac:dyDescent="0.25">
      <c r="A35" s="40"/>
      <c r="B35" s="66" t="s">
        <v>263</v>
      </c>
      <c r="C35" s="72" t="s">
        <v>255</v>
      </c>
      <c r="D35"/>
      <c r="E35"/>
      <c r="F35"/>
      <c r="G35"/>
      <c r="H35"/>
    </row>
    <row r="36" spans="1:8" s="45" customFormat="1" ht="45" x14ac:dyDescent="0.25">
      <c r="A36" s="40"/>
      <c r="B36" s="66" t="s">
        <v>264</v>
      </c>
      <c r="C36" s="72" t="s">
        <v>258</v>
      </c>
      <c r="D36"/>
      <c r="E36"/>
      <c r="F36"/>
      <c r="G36"/>
      <c r="H36"/>
    </row>
    <row r="37" spans="1:8" s="45" customFormat="1" x14ac:dyDescent="0.25">
      <c r="A37" s="40"/>
      <c r="B37" s="66" t="s">
        <v>265</v>
      </c>
      <c r="C37" s="66" t="s">
        <v>195</v>
      </c>
      <c r="D37"/>
      <c r="E37"/>
      <c r="F37"/>
      <c r="G37"/>
      <c r="H37"/>
    </row>
    <row r="38" spans="1:8" s="45" customFormat="1" x14ac:dyDescent="0.25">
      <c r="A38" s="40"/>
      <c r="B38"/>
      <c r="C38"/>
      <c r="D38"/>
      <c r="E38"/>
      <c r="F38"/>
      <c r="G38"/>
      <c r="H38"/>
    </row>
    <row r="39" spans="1:8" s="45" customFormat="1" x14ac:dyDescent="0.25">
      <c r="A39" s="40"/>
      <c r="B39"/>
      <c r="C39" s="5"/>
    </row>
    <row r="40" spans="1:8" s="45" customFormat="1" x14ac:dyDescent="0.25">
      <c r="A40" s="40"/>
      <c r="B40"/>
      <c r="C40" s="5"/>
    </row>
    <row r="41" spans="1:8" s="45" customFormat="1" x14ac:dyDescent="0.25">
      <c r="A41" s="40"/>
      <c r="B41"/>
      <c r="C41" s="5"/>
    </row>
    <row r="42" spans="1:8" s="45" customFormat="1" x14ac:dyDescent="0.25">
      <c r="A42" s="40"/>
      <c r="B42"/>
      <c r="C42" s="5"/>
    </row>
    <row r="43" spans="1:8" s="45" customFormat="1" x14ac:dyDescent="0.25">
      <c r="A43" s="40"/>
      <c r="B43"/>
      <c r="C43" s="5"/>
    </row>
    <row r="44" spans="1:8" s="45" customFormat="1" x14ac:dyDescent="0.25">
      <c r="A44" s="40"/>
      <c r="B44"/>
      <c r="C44" s="5"/>
    </row>
    <row r="45" spans="1:8" s="45" customFormat="1" x14ac:dyDescent="0.25">
      <c r="A45" s="40"/>
      <c r="B45"/>
      <c r="C45" s="5"/>
    </row>
    <row r="46" spans="1:8" s="45" customFormat="1" x14ac:dyDescent="0.25">
      <c r="A46" s="40"/>
      <c r="B46"/>
      <c r="C46" s="5"/>
    </row>
    <row r="47" spans="1:8" s="45" customFormat="1" x14ac:dyDescent="0.25">
      <c r="A47" s="40"/>
      <c r="B47"/>
      <c r="C47" s="5"/>
    </row>
    <row r="48" spans="1:8" s="45" customFormat="1" x14ac:dyDescent="0.25">
      <c r="A48" s="40"/>
      <c r="B48"/>
      <c r="C48" s="5"/>
    </row>
    <row r="49" spans="1:3" s="45" customFormat="1" x14ac:dyDescent="0.25">
      <c r="A49" s="40"/>
      <c r="B49"/>
      <c r="C49" s="5"/>
    </row>
    <row r="50" spans="1:3" s="45" customFormat="1" x14ac:dyDescent="0.25">
      <c r="A50" s="40"/>
      <c r="B50"/>
      <c r="C50" s="5"/>
    </row>
    <row r="51" spans="1:3" s="45" customFormat="1" x14ac:dyDescent="0.25">
      <c r="A51" s="40"/>
      <c r="B51"/>
      <c r="C51" s="5"/>
    </row>
    <row r="52" spans="1:3" s="45" customFormat="1" x14ac:dyDescent="0.25">
      <c r="A52" s="40"/>
      <c r="B52"/>
      <c r="C52" s="5"/>
    </row>
    <row r="53" spans="1:3" s="45" customFormat="1" x14ac:dyDescent="0.25">
      <c r="A53" s="40"/>
      <c r="B53"/>
      <c r="C53" s="5"/>
    </row>
    <row r="54" spans="1:3" s="45" customFormat="1" x14ac:dyDescent="0.25">
      <c r="A54" s="40"/>
      <c r="B54"/>
      <c r="C54" s="5"/>
    </row>
    <row r="55" spans="1:3" s="45" customFormat="1" x14ac:dyDescent="0.25">
      <c r="A55" s="40"/>
      <c r="B55" s="66"/>
      <c r="C55" s="70"/>
    </row>
    <row r="56" spans="1:3" s="45" customFormat="1" x14ac:dyDescent="0.25">
      <c r="A56" s="40"/>
      <c r="B56" s="66"/>
      <c r="C56" s="70"/>
    </row>
    <row r="57" spans="1:3" s="45" customFormat="1" x14ac:dyDescent="0.25">
      <c r="A57" s="40"/>
      <c r="B57" s="66"/>
      <c r="C57" s="70"/>
    </row>
    <row r="58" spans="1:3" s="45" customFormat="1" x14ac:dyDescent="0.25">
      <c r="A58" s="40"/>
      <c r="B58" s="66"/>
      <c r="C58" s="70"/>
    </row>
    <row r="59" spans="1:3" s="45" customFormat="1" x14ac:dyDescent="0.25">
      <c r="A59" s="40"/>
      <c r="B59" s="66"/>
      <c r="C59" s="70"/>
    </row>
    <row r="60" spans="1:3" s="45" customFormat="1" x14ac:dyDescent="0.25">
      <c r="A60" s="40"/>
      <c r="B60" s="66"/>
      <c r="C60" s="70"/>
    </row>
    <row r="61" spans="1:3" s="45" customFormat="1" x14ac:dyDescent="0.25">
      <c r="A61" s="40"/>
      <c r="B61" s="66"/>
      <c r="C61" s="70"/>
    </row>
    <row r="62" spans="1:3" s="45" customFormat="1" x14ac:dyDescent="0.25">
      <c r="A62" s="40"/>
      <c r="B62" s="66"/>
      <c r="C62" s="70"/>
    </row>
    <row r="63" spans="1:3" s="45" customFormat="1" x14ac:dyDescent="0.25">
      <c r="A63" s="40"/>
      <c r="B63" s="66"/>
      <c r="C63" s="70"/>
    </row>
    <row r="64" spans="1:3" s="45" customFormat="1" x14ac:dyDescent="0.25">
      <c r="A64" s="40"/>
      <c r="B64" s="66"/>
      <c r="C64" s="70"/>
    </row>
    <row r="65" spans="1:3" s="45" customFormat="1" x14ac:dyDescent="0.25">
      <c r="A65" s="40"/>
      <c r="B65" s="66"/>
      <c r="C65" s="70"/>
    </row>
    <row r="66" spans="1:3" s="45" customFormat="1" x14ac:dyDescent="0.25">
      <c r="A66" s="40"/>
      <c r="B66" s="66"/>
      <c r="C66" s="70"/>
    </row>
    <row r="67" spans="1:3" s="45" customFormat="1" x14ac:dyDescent="0.25">
      <c r="A67" s="40"/>
      <c r="B67" s="66"/>
      <c r="C67" s="70"/>
    </row>
    <row r="68" spans="1:3" s="45" customFormat="1" x14ac:dyDescent="0.25">
      <c r="A68" s="40"/>
      <c r="B68" s="66"/>
      <c r="C68" s="70"/>
    </row>
    <row r="69" spans="1:3" s="45" customFormat="1" x14ac:dyDescent="0.25">
      <c r="A69" s="40"/>
      <c r="B69"/>
      <c r="C69" s="58"/>
    </row>
    <row r="70" spans="1:3" s="45" customFormat="1" x14ac:dyDescent="0.25">
      <c r="A70" s="40"/>
      <c r="B70"/>
      <c r="C70" s="58"/>
    </row>
    <row r="71" spans="1:3" s="45" customFormat="1" x14ac:dyDescent="0.25">
      <c r="A71" s="40"/>
      <c r="B71"/>
      <c r="C71" s="58"/>
    </row>
    <row r="72" spans="1:3" s="45" customFormat="1" x14ac:dyDescent="0.25">
      <c r="A72" s="40"/>
      <c r="B72"/>
      <c r="C72" s="58"/>
    </row>
    <row r="73" spans="1:3" s="45" customFormat="1" x14ac:dyDescent="0.25">
      <c r="A73" s="40"/>
      <c r="B73"/>
      <c r="C73" s="58"/>
    </row>
    <row r="74" spans="1:3" s="45" customFormat="1" x14ac:dyDescent="0.25">
      <c r="A74" s="40"/>
      <c r="B74"/>
      <c r="C74" s="58"/>
    </row>
    <row r="75" spans="1:3" s="45" customFormat="1" x14ac:dyDescent="0.25">
      <c r="A75" s="40"/>
      <c r="B75"/>
      <c r="C75" s="58"/>
    </row>
    <row r="76" spans="1:3" s="45" customFormat="1" x14ac:dyDescent="0.25">
      <c r="A76" s="40"/>
      <c r="B76"/>
      <c r="C76" s="58"/>
    </row>
    <row r="77" spans="1:3" s="45" customFormat="1" x14ac:dyDescent="0.25">
      <c r="A77" s="40"/>
      <c r="B77"/>
      <c r="C77" s="58"/>
    </row>
    <row r="78" spans="1:3" s="45" customFormat="1" x14ac:dyDescent="0.25">
      <c r="A78" s="40"/>
      <c r="B78"/>
      <c r="C78" s="58"/>
    </row>
    <row r="79" spans="1:3" s="45" customFormat="1" x14ac:dyDescent="0.25">
      <c r="A79" s="40"/>
      <c r="B79"/>
      <c r="C79" s="58"/>
    </row>
    <row r="80" spans="1:3" s="45" customFormat="1" x14ac:dyDescent="0.25">
      <c r="A80" s="40"/>
      <c r="B80"/>
      <c r="C80" s="58"/>
    </row>
    <row r="81" spans="1:3" s="45" customFormat="1" x14ac:dyDescent="0.25">
      <c r="A81" s="40"/>
      <c r="B81"/>
      <c r="C81" s="58"/>
    </row>
    <row r="82" spans="1:3" s="45" customFormat="1" x14ac:dyDescent="0.25">
      <c r="A82" s="40"/>
      <c r="B82"/>
      <c r="C82" s="58"/>
    </row>
    <row r="83" spans="1:3" s="45" customFormat="1" x14ac:dyDescent="0.25">
      <c r="A83" s="40"/>
      <c r="B83"/>
      <c r="C83" s="58"/>
    </row>
    <row r="84" spans="1:3" s="45" customFormat="1" x14ac:dyDescent="0.25">
      <c r="A84" s="40"/>
      <c r="B84"/>
      <c r="C84" s="58"/>
    </row>
    <row r="85" spans="1:3" s="45" customFormat="1" x14ac:dyDescent="0.25">
      <c r="A85" s="40"/>
      <c r="B85"/>
      <c r="C85" s="58"/>
    </row>
    <row r="86" spans="1:3" s="45" customFormat="1" x14ac:dyDescent="0.25">
      <c r="A86" s="40"/>
      <c r="B86"/>
      <c r="C86" s="58"/>
    </row>
    <row r="87" spans="1:3" s="45" customFormat="1" x14ac:dyDescent="0.25">
      <c r="A87" s="40"/>
      <c r="B87"/>
      <c r="C87" s="58"/>
    </row>
    <row r="88" spans="1:3" s="45" customFormat="1" x14ac:dyDescent="0.25">
      <c r="A88" s="40"/>
      <c r="B88"/>
      <c r="C88" s="58"/>
    </row>
    <row r="89" spans="1:3" s="45" customFormat="1" x14ac:dyDescent="0.25">
      <c r="A89" s="40"/>
      <c r="B89"/>
      <c r="C89" s="58"/>
    </row>
    <row r="90" spans="1:3" s="45" customFormat="1" x14ac:dyDescent="0.25">
      <c r="A90" s="40"/>
      <c r="B90"/>
      <c r="C90" s="58"/>
    </row>
    <row r="91" spans="1:3" s="45" customFormat="1" x14ac:dyDescent="0.25">
      <c r="A91" s="40"/>
      <c r="B91"/>
      <c r="C91" s="58"/>
    </row>
    <row r="92" spans="1:3" s="45" customFormat="1" x14ac:dyDescent="0.25">
      <c r="A92" s="40"/>
      <c r="B92"/>
      <c r="C92" s="58"/>
    </row>
    <row r="93" spans="1:3" s="45" customFormat="1" x14ac:dyDescent="0.25">
      <c r="A93" s="40"/>
      <c r="B93"/>
      <c r="C93" s="58"/>
    </row>
    <row r="94" spans="1:3" s="45" customFormat="1" x14ac:dyDescent="0.25">
      <c r="A94" s="40"/>
      <c r="B94"/>
      <c r="C94" s="58"/>
    </row>
    <row r="95" spans="1:3" s="45" customFormat="1" x14ac:dyDescent="0.25">
      <c r="A95" s="40"/>
      <c r="B95"/>
      <c r="C95" s="58"/>
    </row>
    <row r="96" spans="1:3" s="45" customFormat="1" x14ac:dyDescent="0.25">
      <c r="A96" s="40"/>
      <c r="B96"/>
      <c r="C96" s="58"/>
    </row>
    <row r="97" spans="1:3" s="45" customFormat="1" x14ac:dyDescent="0.25">
      <c r="A97" s="40"/>
      <c r="B97"/>
      <c r="C97" s="58"/>
    </row>
    <row r="98" spans="1:3" s="45" customFormat="1" x14ac:dyDescent="0.25">
      <c r="A98" s="40"/>
      <c r="B98"/>
      <c r="C98" s="58"/>
    </row>
    <row r="99" spans="1:3" s="45" customFormat="1" x14ac:dyDescent="0.25">
      <c r="A99" s="40"/>
      <c r="B99"/>
      <c r="C99" s="58"/>
    </row>
    <row r="100" spans="1:3" s="45" customFormat="1" x14ac:dyDescent="0.25">
      <c r="A100" s="40"/>
      <c r="B100"/>
      <c r="C100" s="58"/>
    </row>
    <row r="101" spans="1:3" s="45" customFormat="1" x14ac:dyDescent="0.25">
      <c r="A101" s="40"/>
      <c r="B101"/>
      <c r="C101" s="58"/>
    </row>
    <row r="102" spans="1:3" s="45" customFormat="1" x14ac:dyDescent="0.25">
      <c r="A102" s="40"/>
      <c r="B102"/>
      <c r="C102" s="58"/>
    </row>
    <row r="103" spans="1:3" s="45" customFormat="1" x14ac:dyDescent="0.25">
      <c r="A103" s="40"/>
      <c r="B103"/>
      <c r="C103" s="58"/>
    </row>
    <row r="104" spans="1:3" s="45" customFormat="1" x14ac:dyDescent="0.25">
      <c r="A104" s="40"/>
      <c r="B104" s="58"/>
      <c r="C104" s="58"/>
    </row>
    <row r="105" spans="1:3" s="45" customFormat="1" x14ac:dyDescent="0.25">
      <c r="A105" s="40"/>
      <c r="B105" s="58"/>
      <c r="C105" s="58"/>
    </row>
    <row r="106" spans="1:3" s="45" customFormat="1" x14ac:dyDescent="0.25">
      <c r="A106" s="40"/>
      <c r="B106" s="58"/>
      <c r="C106" s="59"/>
    </row>
    <row r="107" spans="1:3" s="45" customFormat="1" x14ac:dyDescent="0.25">
      <c r="A107" s="40"/>
      <c r="B107" s="58"/>
      <c r="C107" s="59"/>
    </row>
    <row r="108" spans="1:3" s="45" customFormat="1" x14ac:dyDescent="0.25">
      <c r="A108" s="40"/>
      <c r="B108" s="58"/>
      <c r="C108" s="59"/>
    </row>
    <row r="109" spans="1:3" s="45" customFormat="1" x14ac:dyDescent="0.25">
      <c r="A109" s="40"/>
      <c r="B109" s="58"/>
      <c r="C109" s="59"/>
    </row>
    <row r="110" spans="1:3" s="45" customFormat="1" x14ac:dyDescent="0.25">
      <c r="A110" s="40"/>
      <c r="B110" s="58"/>
      <c r="C110" s="59"/>
    </row>
    <row r="111" spans="1:3" s="45" customFormat="1" x14ac:dyDescent="0.25">
      <c r="A111" s="40"/>
      <c r="B111" s="58"/>
      <c r="C111" s="59"/>
    </row>
    <row r="112" spans="1:3" s="45" customFormat="1" x14ac:dyDescent="0.25">
      <c r="A112" s="40"/>
      <c r="B112" s="58"/>
      <c r="C112" s="59"/>
    </row>
    <row r="113" spans="1:3" s="45" customFormat="1" x14ac:dyDescent="0.25">
      <c r="A113" s="40"/>
      <c r="B113" s="58"/>
      <c r="C113" s="59"/>
    </row>
    <row r="114" spans="1:3" s="45" customFormat="1" x14ac:dyDescent="0.25">
      <c r="A114" s="40"/>
      <c r="B114" s="58"/>
      <c r="C114" s="59"/>
    </row>
    <row r="115" spans="1:3" s="45" customFormat="1" x14ac:dyDescent="0.25">
      <c r="A115" s="40"/>
      <c r="B115" s="58"/>
      <c r="C115" s="59"/>
    </row>
    <row r="116" spans="1:3" s="45" customFormat="1" x14ac:dyDescent="0.25">
      <c r="A116" s="40"/>
      <c r="B116" s="58"/>
      <c r="C116" s="59"/>
    </row>
    <row r="117" spans="1:3" s="45" customFormat="1" x14ac:dyDescent="0.25">
      <c r="A117" s="40"/>
      <c r="B117" s="58"/>
      <c r="C117" s="59"/>
    </row>
    <row r="118" spans="1:3" s="45" customFormat="1" x14ac:dyDescent="0.25">
      <c r="A118" s="40"/>
      <c r="B118" s="58"/>
      <c r="C118" s="59"/>
    </row>
    <row r="119" spans="1:3" s="45" customFormat="1" x14ac:dyDescent="0.25">
      <c r="A119" s="40"/>
      <c r="B119" s="58"/>
      <c r="C119" s="59"/>
    </row>
    <row r="120" spans="1:3" s="45" customFormat="1" x14ac:dyDescent="0.25">
      <c r="A120" s="40"/>
      <c r="B120" s="58"/>
      <c r="C120" s="59"/>
    </row>
    <row r="121" spans="1:3" s="45" customFormat="1" x14ac:dyDescent="0.25">
      <c r="A121" s="40"/>
      <c r="B121" s="58"/>
      <c r="C121" s="59"/>
    </row>
    <row r="122" spans="1:3" s="45" customFormat="1" x14ac:dyDescent="0.25">
      <c r="A122" s="40"/>
      <c r="B122" s="58"/>
      <c r="C122" s="59"/>
    </row>
    <row r="123" spans="1:3" s="45" customFormat="1" x14ac:dyDescent="0.25">
      <c r="A123" s="40"/>
      <c r="B123" s="58"/>
      <c r="C123" s="59"/>
    </row>
    <row r="124" spans="1:3" s="45" customFormat="1" x14ac:dyDescent="0.25">
      <c r="A124" s="40"/>
      <c r="B124" s="58"/>
      <c r="C124" s="59"/>
    </row>
    <row r="125" spans="1:3" s="45" customFormat="1" x14ac:dyDescent="0.25">
      <c r="A125" s="40"/>
      <c r="B125" s="58"/>
      <c r="C125" s="59"/>
    </row>
    <row r="126" spans="1:3" s="45" customFormat="1" x14ac:dyDescent="0.25">
      <c r="A126" s="40"/>
      <c r="B126" s="58"/>
      <c r="C126" s="59"/>
    </row>
    <row r="127" spans="1:3" s="45" customFormat="1" x14ac:dyDescent="0.25">
      <c r="A127" s="40"/>
      <c r="B127" s="58"/>
      <c r="C127" s="59"/>
    </row>
    <row r="128" spans="1:3" s="45" customFormat="1" x14ac:dyDescent="0.25">
      <c r="A128" s="40"/>
      <c r="B128" s="58"/>
      <c r="C128" s="59"/>
    </row>
    <row r="129" spans="1:3" s="45" customFormat="1" x14ac:dyDescent="0.25">
      <c r="A129" s="40"/>
      <c r="B129" s="58"/>
      <c r="C129" s="59"/>
    </row>
    <row r="130" spans="1:3" s="45" customFormat="1" x14ac:dyDescent="0.25">
      <c r="A130" s="40"/>
      <c r="B130" s="58"/>
      <c r="C130" s="59"/>
    </row>
    <row r="131" spans="1:3" s="45" customFormat="1" x14ac:dyDescent="0.25">
      <c r="A131" s="40"/>
      <c r="B131" s="58"/>
      <c r="C131" s="59"/>
    </row>
    <row r="132" spans="1:3" s="45" customFormat="1" x14ac:dyDescent="0.25">
      <c r="A132" s="40"/>
      <c r="B132" s="58"/>
      <c r="C132" s="59"/>
    </row>
    <row r="133" spans="1:3" s="45" customFormat="1" x14ac:dyDescent="0.25">
      <c r="A133" s="40"/>
      <c r="B133" s="58"/>
      <c r="C133" s="59"/>
    </row>
    <row r="134" spans="1:3" s="45" customFormat="1" x14ac:dyDescent="0.25">
      <c r="A134" s="40"/>
      <c r="B134" s="58"/>
      <c r="C134" s="59"/>
    </row>
    <row r="135" spans="1:3" s="45" customFormat="1" x14ac:dyDescent="0.25">
      <c r="A135" s="40"/>
      <c r="B135" s="58"/>
      <c r="C135" s="59"/>
    </row>
    <row r="136" spans="1:3" s="45" customFormat="1" x14ac:dyDescent="0.25">
      <c r="A136" s="40"/>
      <c r="B136" s="58"/>
      <c r="C136" s="59"/>
    </row>
    <row r="137" spans="1:3" s="45" customFormat="1" x14ac:dyDescent="0.25">
      <c r="A137" s="40"/>
      <c r="B137" s="58"/>
      <c r="C137" s="59"/>
    </row>
    <row r="138" spans="1:3" s="45" customFormat="1" x14ac:dyDescent="0.25">
      <c r="A138" s="40"/>
      <c r="B138" s="58"/>
      <c r="C138" s="59"/>
    </row>
    <row r="139" spans="1:3" s="45" customFormat="1" x14ac:dyDescent="0.25">
      <c r="A139" s="40"/>
      <c r="B139" s="58"/>
      <c r="C139" s="59"/>
    </row>
    <row r="140" spans="1:3" s="45" customFormat="1" x14ac:dyDescent="0.25">
      <c r="A140" s="40"/>
      <c r="B140" s="58"/>
      <c r="C140" s="59"/>
    </row>
    <row r="141" spans="1:3" s="45" customFormat="1" x14ac:dyDescent="0.25">
      <c r="A141" s="40"/>
      <c r="B141" s="58"/>
      <c r="C141" s="59"/>
    </row>
    <row r="142" spans="1:3" s="45" customFormat="1" x14ac:dyDescent="0.25">
      <c r="A142" s="40"/>
      <c r="B142" s="58"/>
      <c r="C142" s="59"/>
    </row>
    <row r="143" spans="1:3" s="45" customFormat="1" x14ac:dyDescent="0.25">
      <c r="A143" s="40"/>
      <c r="B143" s="58"/>
      <c r="C143" s="59"/>
    </row>
    <row r="144" spans="1:3" s="45" customFormat="1" x14ac:dyDescent="0.25">
      <c r="A144" s="40"/>
      <c r="B144" s="58"/>
      <c r="C144" s="59"/>
    </row>
    <row r="145" spans="1:3" s="45" customFormat="1" x14ac:dyDescent="0.25">
      <c r="A145" s="40"/>
      <c r="B145" s="58"/>
      <c r="C145" s="59"/>
    </row>
  </sheetData>
  <sheetProtection pivotTables="0"/>
  <phoneticPr fontId="33" type="noConversion"/>
  <hyperlinks>
    <hyperlink ref="E3" location="'Indice Schede'!A1" display="Torna all'indice"/>
    <hyperlink ref="E5" location="'Prospetto Finale'!A1" display="Vai prospetto finale"/>
  </hyperlinks>
  <pageMargins left="0.70000000000000007" right="0.70000000000000007" top="0.75000000000000011" bottom="0.75000000000000011" header="0.30000000000000004" footer="0.30000000000000004"/>
  <pageSetup paperSize="9" scale="75" fitToHeight="0" orientation="landscape" r:id="rId2"/>
  <drawing r:id="rId3"/>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Schede'!B38,"non utilizzata")</f>
        <v>non utilizzata</v>
      </c>
      <c r="D2" s="109" t="s">
        <v>75</v>
      </c>
      <c r="E2" s="110"/>
      <c r="F2" s="65" t="s">
        <v>32</v>
      </c>
      <c r="H2" t="s">
        <v>31</v>
      </c>
    </row>
    <row r="3" spans="1:8" ht="45" customHeight="1" thickBot="1" x14ac:dyDescent="0.3">
      <c r="A3" s="115" t="s">
        <v>17</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43</v>
      </c>
      <c r="G7" s="8" t="s">
        <v>40</v>
      </c>
      <c r="H7">
        <v>2</v>
      </c>
    </row>
    <row r="8" spans="1:8" ht="30" customHeight="1" thickBot="1" x14ac:dyDescent="0.3">
      <c r="A8" s="23" t="s">
        <v>44</v>
      </c>
      <c r="B8" s="22">
        <f>VLOOKUP(B7,G5:H10,2,FALSE)</f>
        <v>5</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4.375</v>
      </c>
    </row>
    <row r="45" spans="1:8" ht="30" customHeight="1" thickBot="1" x14ac:dyDescent="0.3">
      <c r="A45" s="34"/>
      <c r="B45" s="35"/>
    </row>
    <row r="46" spans="1:8" ht="30" customHeight="1" thickBot="1" x14ac:dyDescent="0.3">
      <c r="A46" s="105" t="s">
        <v>114</v>
      </c>
      <c r="B46" s="106"/>
    </row>
    <row r="47" spans="1:8" ht="61.5" customHeight="1" thickBot="1" x14ac:dyDescent="0.3">
      <c r="A47" s="103" t="s">
        <v>201</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Schede'!B39,"non utilizzata")</f>
        <v>non utilizzata</v>
      </c>
      <c r="D2" s="109" t="s">
        <v>75</v>
      </c>
      <c r="E2" s="110"/>
      <c r="F2" s="65" t="s">
        <v>32</v>
      </c>
      <c r="H2" t="s">
        <v>31</v>
      </c>
    </row>
    <row r="3" spans="1:8" ht="45" customHeight="1" thickBot="1" x14ac:dyDescent="0.3">
      <c r="A3" s="115" t="s">
        <v>18</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43</v>
      </c>
      <c r="G7" s="8" t="s">
        <v>40</v>
      </c>
      <c r="H7">
        <v>2</v>
      </c>
    </row>
    <row r="8" spans="1:8" ht="30" customHeight="1" thickBot="1" x14ac:dyDescent="0.3">
      <c r="A8" s="23" t="s">
        <v>44</v>
      </c>
      <c r="B8" s="22">
        <f>VLOOKUP(B7,G5:H10,2,FALSE)</f>
        <v>5</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4.375</v>
      </c>
    </row>
    <row r="45" spans="1:8" ht="30" customHeight="1" thickBot="1" x14ac:dyDescent="0.3">
      <c r="A45" s="34"/>
      <c r="B45" s="35"/>
    </row>
    <row r="46" spans="1:8" ht="30" customHeight="1" thickBot="1" x14ac:dyDescent="0.3">
      <c r="A46" s="105" t="s">
        <v>114</v>
      </c>
      <c r="B46" s="106"/>
    </row>
    <row r="47" spans="1:8" ht="76.5" customHeight="1" thickBot="1" x14ac:dyDescent="0.3">
      <c r="A47" s="103" t="s">
        <v>202</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Schede'!B40,"non utilizzata")</f>
        <v>non utilizzata</v>
      </c>
      <c r="D2" s="109" t="s">
        <v>75</v>
      </c>
      <c r="E2" s="110"/>
      <c r="F2" s="65" t="s">
        <v>32</v>
      </c>
      <c r="H2" t="s">
        <v>31</v>
      </c>
    </row>
    <row r="3" spans="1:8" ht="45" customHeight="1" thickBot="1" x14ac:dyDescent="0.3">
      <c r="A3" s="115" t="s">
        <v>19</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61</v>
      </c>
      <c r="G19" s="11" t="s">
        <v>52</v>
      </c>
      <c r="H19">
        <v>3</v>
      </c>
    </row>
    <row r="20" spans="1:8" ht="30" customHeight="1" thickBot="1" x14ac:dyDescent="0.3">
      <c r="A20" s="15" t="s">
        <v>44</v>
      </c>
      <c r="B20" s="30">
        <f>VLOOKUP(B19,G27:H29,2,FALSE)</f>
        <v>5</v>
      </c>
      <c r="G20" s="11" t="s">
        <v>53</v>
      </c>
      <c r="H20">
        <v>5</v>
      </c>
    </row>
    <row r="21" spans="1:8" ht="30" customHeight="1" x14ac:dyDescent="0.25">
      <c r="A21" s="101" t="s">
        <v>62</v>
      </c>
      <c r="B21" s="102"/>
    </row>
    <row r="22" spans="1:8" ht="30" customHeight="1" thickBot="1" x14ac:dyDescent="0.3">
      <c r="A22" s="29" t="s">
        <v>63</v>
      </c>
      <c r="B22" s="63" t="s">
        <v>68</v>
      </c>
      <c r="G22" s="7" t="s">
        <v>72</v>
      </c>
      <c r="H22" t="s">
        <v>71</v>
      </c>
    </row>
    <row r="23" spans="1:8" ht="30" customHeight="1" thickBot="1" x14ac:dyDescent="0.3">
      <c r="A23" s="15" t="s">
        <v>44</v>
      </c>
      <c r="B23" s="30">
        <f>VLOOKUP(B22,G31:H36,2,FALSE)</f>
        <v>5</v>
      </c>
      <c r="G23" s="11" t="s">
        <v>56</v>
      </c>
      <c r="H23">
        <v>1</v>
      </c>
    </row>
    <row r="24" spans="1:8" ht="30" customHeight="1" thickBot="1" x14ac:dyDescent="0.3">
      <c r="A24" s="19" t="s">
        <v>69</v>
      </c>
      <c r="B24" s="31">
        <f>IFERROR((B8+B11+B14+B17+B20+B23)/6,"-")</f>
        <v>3.6666666666666665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4.583333333333333</v>
      </c>
    </row>
    <row r="45" spans="1:8" ht="30" customHeight="1" thickBot="1" x14ac:dyDescent="0.3">
      <c r="A45" s="34"/>
      <c r="B45" s="35"/>
    </row>
    <row r="46" spans="1:8" ht="30" customHeight="1" thickBot="1" x14ac:dyDescent="0.3">
      <c r="A46" s="105" t="s">
        <v>114</v>
      </c>
      <c r="B46" s="106"/>
    </row>
    <row r="47" spans="1:8" ht="66.75" customHeight="1" thickBot="1" x14ac:dyDescent="0.3">
      <c r="A47" s="103" t="s">
        <v>190</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pageSetUpPr fitToPage="1"/>
  </sheetPr>
  <dimension ref="A1:H68"/>
  <sheetViews>
    <sheetView topLeftCell="A43" zoomScaleSheetLayoutView="100" workbookViewId="0">
      <selection activeCell="B38" sqref="B38"/>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Schede'!B41,"non utilizzata")</f>
        <v>30</v>
      </c>
      <c r="D2" s="109" t="s">
        <v>75</v>
      </c>
      <c r="E2" s="110"/>
      <c r="F2" s="65" t="s">
        <v>31</v>
      </c>
      <c r="H2" t="s">
        <v>31</v>
      </c>
    </row>
    <row r="3" spans="1:8" ht="45" customHeight="1" thickBot="1" x14ac:dyDescent="0.3">
      <c r="A3" s="115" t="s">
        <v>118</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1.1666666666666667</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0.875</v>
      </c>
    </row>
    <row r="45" spans="1:8" ht="30" customHeight="1" thickBot="1" x14ac:dyDescent="0.3">
      <c r="A45" s="34"/>
      <c r="B45" s="35"/>
    </row>
    <row r="46" spans="1:8" ht="30" customHeight="1" thickBot="1" x14ac:dyDescent="0.3">
      <c r="A46" s="105" t="s">
        <v>114</v>
      </c>
      <c r="B46" s="106"/>
    </row>
    <row r="47" spans="1:8" ht="30" customHeight="1" thickBot="1" x14ac:dyDescent="0.3">
      <c r="A47" s="103" t="s">
        <v>191</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pageSetUpPr fitToPage="1"/>
  </sheetPr>
  <dimension ref="A1:H68"/>
  <sheetViews>
    <sheetView topLeftCell="A28" zoomScaleSheetLayoutView="100" workbookViewId="0">
      <selection activeCell="B50" sqref="B50"/>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Schede'!B42,"non utilizzata")</f>
        <v>31</v>
      </c>
      <c r="D2" s="109" t="s">
        <v>75</v>
      </c>
      <c r="E2" s="110"/>
      <c r="F2" s="65" t="s">
        <v>31</v>
      </c>
      <c r="H2" t="s">
        <v>31</v>
      </c>
    </row>
    <row r="3" spans="1:8" ht="45" customHeight="1" thickBot="1" x14ac:dyDescent="0.3">
      <c r="A3" s="115" t="s">
        <v>119</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1.1666666666666667</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0.875</v>
      </c>
    </row>
    <row r="45" spans="1:8" ht="30" customHeight="1" thickBot="1" x14ac:dyDescent="0.3">
      <c r="A45" s="34"/>
      <c r="B45" s="35"/>
    </row>
    <row r="46" spans="1:8" ht="30" customHeight="1" thickBot="1" x14ac:dyDescent="0.3">
      <c r="A46" s="105" t="s">
        <v>114</v>
      </c>
      <c r="B46" s="106"/>
    </row>
    <row r="47" spans="1:8" ht="30" customHeight="1" thickBot="1" x14ac:dyDescent="0.3">
      <c r="A47" s="103" t="s">
        <v>224</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dimension ref="A1:H68"/>
  <sheetViews>
    <sheetView topLeftCell="B1" zoomScale="150" zoomScaleNormal="150" zoomScaleSheetLayoutView="100" zoomScalePageLayoutView="15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Schede'!B43,"non utilizzata")</f>
        <v>32</v>
      </c>
      <c r="D2" s="109" t="s">
        <v>75</v>
      </c>
      <c r="E2" s="110"/>
      <c r="F2" s="65" t="s">
        <v>31</v>
      </c>
      <c r="H2" t="s">
        <v>31</v>
      </c>
    </row>
    <row r="3" spans="1:8" ht="45" customHeight="1" thickBot="1" x14ac:dyDescent="0.3">
      <c r="A3" s="115" t="s">
        <v>259</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42</v>
      </c>
      <c r="G7" s="8" t="s">
        <v>40</v>
      </c>
      <c r="H7">
        <v>2</v>
      </c>
    </row>
    <row r="8" spans="1:8" ht="30" customHeight="1" thickBot="1" x14ac:dyDescent="0.3">
      <c r="A8" s="23" t="s">
        <v>44</v>
      </c>
      <c r="B8" s="22">
        <f>VLOOKUP(B7,G5:H10,2,FALSE)</f>
        <v>4</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66</v>
      </c>
      <c r="G22" s="7" t="s">
        <v>72</v>
      </c>
      <c r="H22" t="s">
        <v>71</v>
      </c>
    </row>
    <row r="23" spans="1:8" ht="30" customHeight="1" thickBot="1" x14ac:dyDescent="0.3">
      <c r="A23" s="15" t="s">
        <v>44</v>
      </c>
      <c r="B23" s="30">
        <f>VLOOKUP(B22,G31:H36,2,FALSE)</f>
        <v>3</v>
      </c>
      <c r="G23" s="11" t="s">
        <v>56</v>
      </c>
      <c r="H23">
        <v>1</v>
      </c>
    </row>
    <row r="24" spans="1:8" ht="30" customHeight="1" thickBot="1" x14ac:dyDescent="0.3">
      <c r="A24" s="19" t="s">
        <v>69</v>
      </c>
      <c r="B24" s="31">
        <f>IFERROR((B8+B11+B14+B17+B20+B23)/6,"-")</f>
        <v>2.8333333333333335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3.541666666666667</v>
      </c>
    </row>
    <row r="45" spans="1:8" ht="30" customHeight="1" thickBot="1" x14ac:dyDescent="0.3">
      <c r="A45" s="34"/>
      <c r="B45" s="35"/>
    </row>
    <row r="46" spans="1:8" ht="30" customHeight="1" thickBot="1" x14ac:dyDescent="0.3">
      <c r="A46" s="105" t="s">
        <v>114</v>
      </c>
      <c r="B46" s="106"/>
    </row>
    <row r="47" spans="1:8" ht="62.25" customHeight="1" thickBot="1" x14ac:dyDescent="0.3">
      <c r="A47" s="103" t="s">
        <v>260</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6">
    <pageSetUpPr fitToPage="1"/>
  </sheetPr>
  <dimension ref="A1:H68"/>
  <sheetViews>
    <sheetView topLeftCell="A40"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Schede'!B44,"non utilizzata")</f>
        <v>non utilizzata</v>
      </c>
      <c r="D2" s="109" t="s">
        <v>75</v>
      </c>
      <c r="E2" s="110"/>
      <c r="F2" s="65" t="s">
        <v>32</v>
      </c>
      <c r="H2" t="s">
        <v>31</v>
      </c>
    </row>
    <row r="3" spans="1:8" ht="45" customHeight="1" thickBot="1" x14ac:dyDescent="0.3">
      <c r="A3" s="115" t="s">
        <v>20</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3.125</v>
      </c>
    </row>
    <row r="45" spans="1:8" ht="30" customHeight="1" thickBot="1" x14ac:dyDescent="0.3">
      <c r="A45" s="34"/>
      <c r="B45" s="35"/>
    </row>
    <row r="46" spans="1:8" ht="30" customHeight="1" thickBot="1" x14ac:dyDescent="0.3">
      <c r="A46" s="105" t="s">
        <v>114</v>
      </c>
      <c r="B46" s="106"/>
    </row>
    <row r="47" spans="1:8" ht="37.5" customHeight="1" thickBot="1" x14ac:dyDescent="0.3">
      <c r="A47" s="103" t="s">
        <v>192</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0866141732283472" right="0.70866141732283472" top="0.74803149606299213" bottom="0.74803149606299213" header="0.31496062992125984" footer="0.31496062992125984"/>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7"/>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Schede'!B45,"non utilizzata")</f>
        <v>non utilizzata</v>
      </c>
      <c r="D2" s="109" t="s">
        <v>75</v>
      </c>
      <c r="E2" s="110"/>
      <c r="F2" s="65" t="s">
        <v>32</v>
      </c>
      <c r="H2" t="s">
        <v>31</v>
      </c>
    </row>
    <row r="3" spans="1:8" ht="45" customHeight="1" thickBot="1" x14ac:dyDescent="0.3">
      <c r="A3" s="115" t="s">
        <v>120</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43</v>
      </c>
      <c r="G7" s="8" t="s">
        <v>40</v>
      </c>
      <c r="H7">
        <v>2</v>
      </c>
    </row>
    <row r="8" spans="1:8" ht="30" customHeight="1" thickBot="1" x14ac:dyDescent="0.3">
      <c r="A8" s="23" t="s">
        <v>44</v>
      </c>
      <c r="B8" s="22">
        <f>VLOOKUP(B7,G5:H10,2,FALSE)</f>
        <v>5</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2.3333333333333335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2.3333333333333335</v>
      </c>
    </row>
    <row r="45" spans="1:8" ht="30" customHeight="1" thickBot="1" x14ac:dyDescent="0.3">
      <c r="A45" s="34"/>
      <c r="B45" s="35"/>
    </row>
    <row r="46" spans="1:8" ht="30" customHeight="1" thickBot="1" x14ac:dyDescent="0.3">
      <c r="A46" s="105" t="s">
        <v>114</v>
      </c>
      <c r="B46" s="106"/>
    </row>
    <row r="47" spans="1:8" ht="51" customHeight="1" thickBot="1" x14ac:dyDescent="0.3">
      <c r="A47" s="103" t="s">
        <v>193</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pageSetUpPr fitToPage="1"/>
  </sheetPr>
  <dimension ref="A1:H68"/>
  <sheetViews>
    <sheetView topLeftCell="A43"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Schede'!B46,"non utilizzata")</f>
        <v>35</v>
      </c>
      <c r="D2" s="109" t="s">
        <v>75</v>
      </c>
      <c r="E2" s="110"/>
      <c r="F2" s="65" t="s">
        <v>31</v>
      </c>
      <c r="H2" t="s">
        <v>31</v>
      </c>
    </row>
    <row r="3" spans="1:8" ht="45" customHeight="1" thickBot="1" x14ac:dyDescent="0.3">
      <c r="A3" s="115" t="s">
        <v>21</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42</v>
      </c>
      <c r="G7" s="8" t="s">
        <v>40</v>
      </c>
      <c r="H7">
        <v>2</v>
      </c>
    </row>
    <row r="8" spans="1:8" ht="30" customHeight="1" thickBot="1" x14ac:dyDescent="0.3">
      <c r="A8" s="23" t="s">
        <v>44</v>
      </c>
      <c r="B8" s="22">
        <f>VLOOKUP(B7,G5:H10,2,FALSE)</f>
        <v>4</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2.5</v>
      </c>
    </row>
    <row r="45" spans="1:8" ht="30" customHeight="1" thickBot="1" x14ac:dyDescent="0.3">
      <c r="A45" s="34"/>
      <c r="B45" s="35"/>
    </row>
    <row r="46" spans="1:8" ht="30" customHeight="1" thickBot="1" x14ac:dyDescent="0.3">
      <c r="A46" s="105" t="s">
        <v>114</v>
      </c>
      <c r="B46" s="106"/>
    </row>
    <row r="47" spans="1:8" ht="47.25" customHeight="1" thickBot="1" x14ac:dyDescent="0.3">
      <c r="A47" s="103" t="s">
        <v>225</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pageSetUpPr fitToPage="1"/>
  </sheetPr>
  <dimension ref="A1:H68"/>
  <sheetViews>
    <sheetView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Schede'!B47,"non utilizzata")</f>
        <v>36</v>
      </c>
      <c r="D2" s="109" t="s">
        <v>75</v>
      </c>
      <c r="E2" s="110"/>
      <c r="F2" s="65" t="s">
        <v>31</v>
      </c>
      <c r="H2" t="s">
        <v>31</v>
      </c>
    </row>
    <row r="3" spans="1:8" ht="45" customHeight="1" thickBot="1" x14ac:dyDescent="0.3">
      <c r="A3" s="115" t="s">
        <v>121</v>
      </c>
      <c r="B3" s="116"/>
      <c r="F3" s="6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v>
      </c>
    </row>
    <row r="45" spans="1:8" ht="30" customHeight="1" thickBot="1" x14ac:dyDescent="0.3">
      <c r="A45" s="34"/>
      <c r="B45" s="35"/>
    </row>
    <row r="46" spans="1:8" ht="30" customHeight="1" thickBot="1" x14ac:dyDescent="0.3">
      <c r="A46" s="105" t="s">
        <v>114</v>
      </c>
      <c r="B46" s="106"/>
    </row>
    <row r="47" spans="1:8" ht="33" customHeight="1" thickBot="1" x14ac:dyDescent="0.3">
      <c r="A47" s="103" t="s">
        <v>226</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H65"/>
  <sheetViews>
    <sheetView zoomScaleSheetLayoutView="100" workbookViewId="0">
      <selection activeCell="A49" sqref="A49"/>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Schede'!B12,"non utilizzata")</f>
        <v>1</v>
      </c>
      <c r="D2" s="109" t="s">
        <v>75</v>
      </c>
      <c r="E2" s="110"/>
      <c r="F2" s="65" t="s">
        <v>31</v>
      </c>
      <c r="H2" t="s">
        <v>31</v>
      </c>
    </row>
    <row r="3" spans="1:8" ht="45" customHeight="1" thickBot="1" x14ac:dyDescent="0.3">
      <c r="A3" s="115" t="s">
        <v>33</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2.1666666666666665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VLOOKUP(B35,G45:H51,2,FALSE)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VLOOKUP(B38,G53:H58,2,FALSE)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1.625</v>
      </c>
    </row>
    <row r="45" spans="1:8" ht="30" customHeight="1" thickBot="1" x14ac:dyDescent="0.3">
      <c r="G45" s="7" t="s">
        <v>72</v>
      </c>
      <c r="H45" t="s">
        <v>71</v>
      </c>
    </row>
    <row r="46" spans="1:8" ht="30" customHeight="1" thickBot="1" x14ac:dyDescent="0.3">
      <c r="A46" s="105" t="s">
        <v>114</v>
      </c>
      <c r="B46" s="106"/>
      <c r="G46" s="7" t="s">
        <v>86</v>
      </c>
      <c r="H46">
        <v>0</v>
      </c>
    </row>
    <row r="47" spans="1:8" ht="66" customHeight="1" thickBot="1" x14ac:dyDescent="0.3">
      <c r="A47" s="103" t="s">
        <v>181</v>
      </c>
      <c r="B47" s="104"/>
      <c r="G47" s="7" t="s">
        <v>87</v>
      </c>
      <c r="H47">
        <v>1</v>
      </c>
    </row>
    <row r="48" spans="1:8" ht="12" customHeight="1" thickBot="1" x14ac:dyDescent="0.3">
      <c r="G48" s="7" t="s">
        <v>88</v>
      </c>
      <c r="H48">
        <v>2</v>
      </c>
    </row>
    <row r="49" spans="7:8" ht="30" customHeight="1" thickBot="1" x14ac:dyDescent="0.3">
      <c r="G49" s="7" t="s">
        <v>89</v>
      </c>
      <c r="H49">
        <v>3</v>
      </c>
    </row>
    <row r="50" spans="7:8" ht="30" customHeight="1" thickBot="1" x14ac:dyDescent="0.3">
      <c r="G50" s="7" t="s">
        <v>90</v>
      </c>
      <c r="H50">
        <v>4</v>
      </c>
    </row>
    <row r="51" spans="7:8" ht="30" customHeight="1" thickBot="1" x14ac:dyDescent="0.3">
      <c r="G51" s="7" t="s">
        <v>91</v>
      </c>
      <c r="H51">
        <v>5</v>
      </c>
    </row>
    <row r="52" spans="7:8" ht="30" customHeight="1" x14ac:dyDescent="0.25"/>
    <row r="53" spans="7:8" ht="30" customHeight="1" thickBot="1" x14ac:dyDescent="0.3">
      <c r="G53" s="7" t="s">
        <v>72</v>
      </c>
      <c r="H53" t="s">
        <v>71</v>
      </c>
    </row>
    <row r="54" spans="7:8" ht="30" customHeight="1" thickBot="1" x14ac:dyDescent="0.3">
      <c r="G54" s="7" t="s">
        <v>105</v>
      </c>
      <c r="H54">
        <v>1</v>
      </c>
    </row>
    <row r="55" spans="7:8" ht="30" customHeight="1" thickBot="1" x14ac:dyDescent="0.3">
      <c r="G55" s="7" t="s">
        <v>106</v>
      </c>
      <c r="H55">
        <v>2</v>
      </c>
    </row>
    <row r="56" spans="7:8" ht="30" customHeight="1" thickBot="1" x14ac:dyDescent="0.3">
      <c r="G56" s="7" t="s">
        <v>104</v>
      </c>
      <c r="H56">
        <v>3</v>
      </c>
    </row>
    <row r="57" spans="7:8" ht="30" customHeight="1" thickBot="1" x14ac:dyDescent="0.3">
      <c r="G57" s="7" t="s">
        <v>107</v>
      </c>
      <c r="H57">
        <v>4</v>
      </c>
    </row>
    <row r="58" spans="7:8" ht="30" customHeight="1" thickBot="1" x14ac:dyDescent="0.3">
      <c r="G58" s="7" t="s">
        <v>108</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pageSetUpPr fitToPage="1"/>
  </sheetPr>
  <dimension ref="A1:H68"/>
  <sheetViews>
    <sheetView topLeftCell="A40" zoomScaleSheetLayoutView="100" workbookViewId="0">
      <selection activeCell="D40" sqref="D40"/>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Schede'!B48,"non utilizzata")</f>
        <v>37</v>
      </c>
      <c r="D2" s="109" t="s">
        <v>75</v>
      </c>
      <c r="E2" s="110"/>
      <c r="F2" s="65" t="s">
        <v>31</v>
      </c>
      <c r="H2" t="s">
        <v>31</v>
      </c>
    </row>
    <row r="3" spans="1:8" ht="45" customHeight="1" thickBot="1" x14ac:dyDescent="0.3">
      <c r="A3" s="115" t="s">
        <v>122</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1.3333333333333333</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1.6666666666666665</v>
      </c>
    </row>
    <row r="45" spans="1:8" ht="30" customHeight="1" thickBot="1" x14ac:dyDescent="0.3">
      <c r="A45" s="34"/>
      <c r="B45" s="35"/>
    </row>
    <row r="46" spans="1:8" ht="30" customHeight="1" thickBot="1" x14ac:dyDescent="0.3">
      <c r="A46" s="105" t="s">
        <v>114</v>
      </c>
      <c r="B46" s="106"/>
    </row>
    <row r="47" spans="1:8" ht="30" customHeight="1" thickBot="1" x14ac:dyDescent="0.3">
      <c r="A47" s="117" t="s">
        <v>194</v>
      </c>
      <c r="B47" s="118"/>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1">
    <pageSetUpPr fitToPage="1"/>
  </sheetPr>
  <dimension ref="A1:H68"/>
  <sheetViews>
    <sheetView zoomScaleSheetLayoutView="100" workbookViewId="0">
      <selection activeCell="E40" sqref="E40"/>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Schede'!B49,"non utilizzata")</f>
        <v>38</v>
      </c>
      <c r="D2" s="109" t="s">
        <v>75</v>
      </c>
      <c r="E2" s="110"/>
      <c r="F2" s="65" t="s">
        <v>31</v>
      </c>
      <c r="H2" t="s">
        <v>31</v>
      </c>
    </row>
    <row r="3" spans="1:8" ht="45" customHeight="1" thickBot="1" x14ac:dyDescent="0.3">
      <c r="A3" s="115" t="s">
        <v>123</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1.3333333333333333</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1.3333333333333333</v>
      </c>
    </row>
    <row r="45" spans="1:8" ht="30" customHeight="1" thickBot="1" x14ac:dyDescent="0.3">
      <c r="A45" s="34"/>
      <c r="B45" s="35"/>
    </row>
    <row r="46" spans="1:8" ht="30" customHeight="1" thickBot="1" x14ac:dyDescent="0.3">
      <c r="A46" s="105" t="s">
        <v>114</v>
      </c>
      <c r="B46" s="106"/>
    </row>
    <row r="47" spans="1:8" ht="30" customHeight="1" thickBot="1" x14ac:dyDescent="0.3">
      <c r="A47" s="117" t="s">
        <v>194</v>
      </c>
      <c r="B47" s="118"/>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2"/>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Schede'!B50,"non utilizzata")</f>
        <v>39</v>
      </c>
      <c r="D2" s="109" t="s">
        <v>75</v>
      </c>
      <c r="E2" s="110"/>
      <c r="F2" s="65" t="s">
        <v>31</v>
      </c>
      <c r="H2" t="s">
        <v>31</v>
      </c>
    </row>
    <row r="3" spans="1:8" ht="45" customHeight="1" thickBot="1" x14ac:dyDescent="0.3">
      <c r="A3" s="115" t="s">
        <v>256</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41</v>
      </c>
      <c r="G7" s="8" t="s">
        <v>40</v>
      </c>
      <c r="H7">
        <v>2</v>
      </c>
    </row>
    <row r="8" spans="1:8" ht="30" customHeight="1" thickBot="1" x14ac:dyDescent="0.3">
      <c r="A8" s="23" t="s">
        <v>44</v>
      </c>
      <c r="B8" s="22">
        <f>VLOOKUP(B7,G5:H10,2,FALSE)</f>
        <v>3</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52</v>
      </c>
      <c r="G13" s="7" t="s">
        <v>72</v>
      </c>
      <c r="H13" t="s">
        <v>71</v>
      </c>
    </row>
    <row r="14" spans="1:8" ht="30" customHeight="1" thickBot="1" x14ac:dyDescent="0.3">
      <c r="A14" s="26" t="s">
        <v>44</v>
      </c>
      <c r="B14" s="22">
        <f>VLOOKUP(B13,G17:H20,2,FALSE)</f>
        <v>3</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66</v>
      </c>
      <c r="G22" s="7" t="s">
        <v>72</v>
      </c>
      <c r="H22" t="s">
        <v>71</v>
      </c>
    </row>
    <row r="23" spans="1:8" ht="30" customHeight="1" thickBot="1" x14ac:dyDescent="0.3">
      <c r="A23" s="15" t="s">
        <v>44</v>
      </c>
      <c r="B23" s="30">
        <f>VLOOKUP(B22,G31:H36,2,FALSE)</f>
        <v>3</v>
      </c>
      <c r="G23" s="11" t="s">
        <v>56</v>
      </c>
      <c r="H23">
        <v>1</v>
      </c>
    </row>
    <row r="24" spans="1:8" ht="30" customHeight="1" thickBot="1" x14ac:dyDescent="0.3">
      <c r="A24" s="19" t="s">
        <v>69</v>
      </c>
      <c r="B24" s="31">
        <f>IFERROR((B8+B11+B14+B17+B20+B23)/6,"-")</f>
        <v>3.3333333333333335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108</v>
      </c>
      <c r="G38" s="7" t="s">
        <v>72</v>
      </c>
      <c r="H38" t="s">
        <v>71</v>
      </c>
    </row>
    <row r="39" spans="1:8" ht="30" customHeight="1" thickBot="1" x14ac:dyDescent="0.3">
      <c r="A39" s="15" t="s">
        <v>44</v>
      </c>
      <c r="B39" s="30">
        <f>VLOOKUP(B38,G56:H61,2,FALSE)</f>
        <v>5</v>
      </c>
      <c r="G39" s="7" t="s">
        <v>97</v>
      </c>
      <c r="H39">
        <v>1</v>
      </c>
    </row>
    <row r="40" spans="1:8" ht="30" customHeight="1" thickBot="1" x14ac:dyDescent="0.3">
      <c r="A40" s="32" t="s">
        <v>94</v>
      </c>
      <c r="B40" s="31">
        <f>IFERROR((B30+B33+B36+B39)/4,"-")</f>
        <v>1.75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5.8333333333333339</v>
      </c>
    </row>
    <row r="45" spans="1:8" ht="30" customHeight="1" thickBot="1" x14ac:dyDescent="0.3">
      <c r="A45" s="34"/>
      <c r="B45" s="35"/>
    </row>
    <row r="46" spans="1:8" ht="30" customHeight="1" thickBot="1" x14ac:dyDescent="0.3">
      <c r="A46" s="105" t="s">
        <v>114</v>
      </c>
      <c r="B46" s="106"/>
    </row>
    <row r="47" spans="1:8" ht="80.25" customHeight="1" thickBot="1" x14ac:dyDescent="0.3">
      <c r="A47" s="103" t="s">
        <v>195</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3">
    <pageSetUpPr fitToPage="1"/>
  </sheetPr>
  <dimension ref="A1:H68"/>
  <sheetViews>
    <sheetView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Schede'!B51,"non utilizzata")</f>
        <v>40</v>
      </c>
      <c r="D2" s="109" t="s">
        <v>75</v>
      </c>
      <c r="E2" s="110"/>
      <c r="F2" s="65" t="s">
        <v>31</v>
      </c>
      <c r="H2" t="s">
        <v>31</v>
      </c>
    </row>
    <row r="3" spans="1:8" ht="45" customHeight="1" thickBot="1" x14ac:dyDescent="0.3">
      <c r="A3" s="115" t="s">
        <v>22</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1.8333333333333333</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1.375</v>
      </c>
    </row>
    <row r="45" spans="1:8" ht="30" customHeight="1" thickBot="1" x14ac:dyDescent="0.3">
      <c r="A45" s="34"/>
      <c r="B45" s="35"/>
    </row>
    <row r="46" spans="1:8" ht="30" customHeight="1" thickBot="1" x14ac:dyDescent="0.3">
      <c r="A46" s="105" t="s">
        <v>114</v>
      </c>
      <c r="B46" s="106"/>
    </row>
    <row r="47" spans="1:8" ht="56.25" customHeight="1" thickBot="1" x14ac:dyDescent="0.3">
      <c r="A47" s="103" t="s">
        <v>214</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4"/>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Schede'!B52,"non utilizzata")</f>
        <v>non utilizzata</v>
      </c>
      <c r="D2" s="109" t="s">
        <v>75</v>
      </c>
      <c r="E2" s="110"/>
      <c r="F2" s="65" t="s">
        <v>32</v>
      </c>
      <c r="H2" t="s">
        <v>31</v>
      </c>
    </row>
    <row r="3" spans="1:8" ht="45" customHeight="1" thickBot="1" x14ac:dyDescent="0.3">
      <c r="A3" s="115" t="s">
        <v>23</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1.1666666666666667</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0.875</v>
      </c>
    </row>
    <row r="45" spans="1:8" ht="30" customHeight="1" thickBot="1" x14ac:dyDescent="0.3">
      <c r="A45" s="34"/>
      <c r="B45" s="35"/>
    </row>
    <row r="46" spans="1:8" ht="30" customHeight="1" thickBot="1" x14ac:dyDescent="0.3">
      <c r="A46" s="105" t="s">
        <v>114</v>
      </c>
      <c r="B46" s="106"/>
    </row>
    <row r="47" spans="1:8" ht="34.5" customHeight="1" thickBot="1" x14ac:dyDescent="0.3">
      <c r="A47" s="103" t="s">
        <v>196</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5"/>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Schede'!B53,"non utilizzata")</f>
        <v>non utilizzata</v>
      </c>
      <c r="D2" s="109" t="s">
        <v>75</v>
      </c>
      <c r="E2" s="110"/>
      <c r="F2" s="65" t="s">
        <v>32</v>
      </c>
      <c r="H2" t="s">
        <v>31</v>
      </c>
    </row>
    <row r="3" spans="1:8" ht="45" customHeight="1" thickBot="1" x14ac:dyDescent="0.3">
      <c r="A3" s="115" t="s">
        <v>24</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52</v>
      </c>
      <c r="G13" s="7" t="s">
        <v>72</v>
      </c>
      <c r="H13" t="s">
        <v>71</v>
      </c>
    </row>
    <row r="14" spans="1:8" ht="30" customHeight="1" thickBot="1" x14ac:dyDescent="0.3">
      <c r="A14" s="26" t="s">
        <v>44</v>
      </c>
      <c r="B14" s="22">
        <f>VLOOKUP(B13,G17:H20,2,FALSE)</f>
        <v>3</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1.5</v>
      </c>
    </row>
    <row r="45" spans="1:8" ht="30" customHeight="1" thickBot="1" x14ac:dyDescent="0.3">
      <c r="A45" s="34"/>
      <c r="B45" s="35"/>
    </row>
    <row r="46" spans="1:8" ht="30" customHeight="1" thickBot="1" x14ac:dyDescent="0.3">
      <c r="A46" s="105" t="s">
        <v>114</v>
      </c>
      <c r="B46" s="106"/>
    </row>
    <row r="47" spans="1:8" ht="81" customHeight="1" thickBot="1" x14ac:dyDescent="0.3">
      <c r="A47" s="103" t="s">
        <v>197</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6"/>
  <dimension ref="A1:H68"/>
  <sheetViews>
    <sheetView zoomScale="150" zoomScaleNormal="150" zoomScaleSheetLayoutView="100" zoomScalePageLayoutView="15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Schede'!B54,"non utilizzata")</f>
        <v>43</v>
      </c>
      <c r="D2" s="109" t="s">
        <v>75</v>
      </c>
      <c r="E2" s="110"/>
      <c r="F2" s="65" t="s">
        <v>31</v>
      </c>
      <c r="H2" t="s">
        <v>31</v>
      </c>
    </row>
    <row r="3" spans="1:8" ht="45" customHeight="1" thickBot="1" x14ac:dyDescent="0.3">
      <c r="A3" s="115" t="s">
        <v>254</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1.5</v>
      </c>
    </row>
    <row r="45" spans="1:8" ht="30" customHeight="1" thickBot="1" x14ac:dyDescent="0.3">
      <c r="A45" s="34"/>
      <c r="B45" s="35"/>
    </row>
    <row r="46" spans="1:8" ht="30" customHeight="1" thickBot="1" x14ac:dyDescent="0.3">
      <c r="A46" s="105" t="s">
        <v>114</v>
      </c>
      <c r="B46" s="106"/>
    </row>
    <row r="47" spans="1:8" ht="32.25" customHeight="1" thickBot="1" x14ac:dyDescent="0.3">
      <c r="A47" s="103" t="s">
        <v>255</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7"/>
  <dimension ref="A1:H68"/>
  <sheetViews>
    <sheetView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Schede'!B55,"non utilizzata")</f>
        <v>non utilizzata</v>
      </c>
      <c r="D2" s="109" t="s">
        <v>75</v>
      </c>
      <c r="E2" s="110"/>
      <c r="F2" s="65" t="s">
        <v>32</v>
      </c>
      <c r="H2" t="s">
        <v>31</v>
      </c>
    </row>
    <row r="3" spans="1:8" ht="45" customHeight="1" thickBot="1" x14ac:dyDescent="0.3">
      <c r="A3" s="115" t="s">
        <v>124</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42</v>
      </c>
      <c r="G7" s="8" t="s">
        <v>40</v>
      </c>
      <c r="H7">
        <v>2</v>
      </c>
    </row>
    <row r="8" spans="1:8" ht="30" customHeight="1" thickBot="1" x14ac:dyDescent="0.3">
      <c r="A8" s="23" t="s">
        <v>44</v>
      </c>
      <c r="B8" s="22">
        <f>VLOOKUP(B7,G5:H10,2,FALSE)</f>
        <v>4</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2.6666666666666665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3.333333333333333</v>
      </c>
    </row>
    <row r="45" spans="1:8" ht="30" customHeight="1" thickBot="1" x14ac:dyDescent="0.3">
      <c r="A45" s="34"/>
      <c r="B45" s="35"/>
    </row>
    <row r="46" spans="1:8" ht="30" customHeight="1" thickBot="1" x14ac:dyDescent="0.3">
      <c r="A46" s="105" t="s">
        <v>114</v>
      </c>
      <c r="B46" s="106"/>
    </row>
    <row r="47" spans="1:8" ht="69" customHeight="1" thickBot="1" x14ac:dyDescent="0.3">
      <c r="A47" s="103" t="s">
        <v>198</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8">
    <pageSetUpPr fitToPage="1"/>
  </sheetPr>
  <dimension ref="A1:H68"/>
  <sheetViews>
    <sheetView zoomScale="125" zoomScaleNormal="125" zoomScaleSheetLayoutView="100" zoomScalePageLayoutView="125" workbookViewId="0">
      <selection activeCell="A4" sqref="A4:B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Schede'!B56,"non utilizzata")</f>
        <v>45</v>
      </c>
      <c r="D2" s="109" t="s">
        <v>75</v>
      </c>
      <c r="E2" s="110"/>
      <c r="F2" s="65" t="s">
        <v>31</v>
      </c>
      <c r="H2" t="s">
        <v>31</v>
      </c>
    </row>
    <row r="3" spans="1:8" ht="45" customHeight="1" thickBot="1" x14ac:dyDescent="0.3">
      <c r="A3" s="115" t="s">
        <v>25</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1.1666666666666667</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105</v>
      </c>
      <c r="G38" s="7" t="s">
        <v>72</v>
      </c>
      <c r="H38" t="s">
        <v>71</v>
      </c>
    </row>
    <row r="39" spans="1:8" ht="30" customHeight="1" thickBot="1" x14ac:dyDescent="0.3">
      <c r="A39" s="15" t="s">
        <v>44</v>
      </c>
      <c r="B39" s="30">
        <f>VLOOKUP(B38,G56:H61,2,FALSE)</f>
        <v>1</v>
      </c>
      <c r="G39" s="7" t="s">
        <v>97</v>
      </c>
      <c r="H39">
        <v>1</v>
      </c>
    </row>
    <row r="40" spans="1:8" ht="30" customHeight="1" thickBot="1" x14ac:dyDescent="0.3">
      <c r="A40" s="32" t="s">
        <v>94</v>
      </c>
      <c r="B40" s="31">
        <f>IFERROR((B30+B33+B36+B39)/4,"-")</f>
        <v>0.75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0.875</v>
      </c>
    </row>
    <row r="45" spans="1:8" ht="30" customHeight="1" thickBot="1" x14ac:dyDescent="0.3">
      <c r="A45" s="34"/>
      <c r="B45" s="35"/>
    </row>
    <row r="46" spans="1:8" ht="30" customHeight="1" thickBot="1" x14ac:dyDescent="0.3">
      <c r="A46" s="105" t="s">
        <v>114</v>
      </c>
      <c r="B46" s="106"/>
    </row>
    <row r="47" spans="1:8" ht="53.25" customHeight="1" thickBot="1" x14ac:dyDescent="0.3">
      <c r="A47" s="103" t="s">
        <v>246</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9"/>
  <dimension ref="A1:H68"/>
  <sheetViews>
    <sheetView topLeftCell="C1" zoomScale="150" zoomScaleNormal="150" zoomScaleSheetLayoutView="100" zoomScalePageLayoutView="15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Schede'!B57,"non utilizzata")</f>
        <v>46</v>
      </c>
      <c r="D2" s="109" t="s">
        <v>75</v>
      </c>
      <c r="E2" s="110"/>
      <c r="F2" s="65" t="s">
        <v>31</v>
      </c>
      <c r="H2" t="s">
        <v>31</v>
      </c>
    </row>
    <row r="3" spans="1:8" ht="45" customHeight="1" thickBot="1" x14ac:dyDescent="0.3">
      <c r="A3" s="115" t="s">
        <v>257</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41</v>
      </c>
      <c r="G7" s="8" t="s">
        <v>40</v>
      </c>
      <c r="H7">
        <v>2</v>
      </c>
    </row>
    <row r="8" spans="1:8" ht="30" customHeight="1" thickBot="1" x14ac:dyDescent="0.3">
      <c r="A8" s="23" t="s">
        <v>44</v>
      </c>
      <c r="B8" s="22">
        <f>VLOOKUP(B7,G5:H10,2,FALSE)</f>
        <v>3</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52</v>
      </c>
      <c r="G13" s="7" t="s">
        <v>72</v>
      </c>
      <c r="H13" t="s">
        <v>71</v>
      </c>
    </row>
    <row r="14" spans="1:8" ht="30" customHeight="1" thickBot="1" x14ac:dyDescent="0.3">
      <c r="A14" s="26" t="s">
        <v>44</v>
      </c>
      <c r="B14" s="22">
        <f>VLOOKUP(B13,G17:H20,2,FALSE)</f>
        <v>3</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3.125</v>
      </c>
    </row>
    <row r="45" spans="1:8" ht="30" customHeight="1" thickBot="1" x14ac:dyDescent="0.3">
      <c r="A45" s="34"/>
      <c r="B45" s="35"/>
    </row>
    <row r="46" spans="1:8" ht="30" customHeight="1" thickBot="1" x14ac:dyDescent="0.3">
      <c r="A46" s="105" t="s">
        <v>114</v>
      </c>
      <c r="B46" s="106"/>
    </row>
    <row r="47" spans="1:8" ht="78" customHeight="1" thickBot="1" x14ac:dyDescent="0.3">
      <c r="A47" s="103" t="s">
        <v>258</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1:H68"/>
  <sheetViews>
    <sheetView zoomScaleSheetLayoutView="100" workbookViewId="0">
      <selection activeCell="A3" sqref="A3:B3"/>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Schede'!B13,"non utilizzata")</f>
        <v>2</v>
      </c>
      <c r="D2" s="109" t="s">
        <v>75</v>
      </c>
      <c r="E2" s="110"/>
      <c r="F2" s="65" t="s">
        <v>31</v>
      </c>
      <c r="H2" t="s">
        <v>31</v>
      </c>
    </row>
    <row r="3" spans="1:8" ht="45" customHeight="1" thickBot="1" x14ac:dyDescent="0.3">
      <c r="A3" s="115" t="s">
        <v>2</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1.1666666666666667</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1.4583333333333335</v>
      </c>
    </row>
    <row r="45" spans="1:8" ht="30" customHeight="1" thickBot="1" x14ac:dyDescent="0.3">
      <c r="A45" s="34"/>
      <c r="B45" s="35"/>
    </row>
    <row r="46" spans="1:8" ht="30" customHeight="1" thickBot="1" x14ac:dyDescent="0.3">
      <c r="A46" s="105" t="s">
        <v>114</v>
      </c>
      <c r="B46" s="106"/>
    </row>
    <row r="47" spans="1:8" ht="61.5" customHeight="1" thickBot="1" x14ac:dyDescent="0.3">
      <c r="A47" s="103" t="s">
        <v>182</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0">
    <pageSetUpPr fitToPage="1"/>
  </sheetPr>
  <dimension ref="A1:H68"/>
  <sheetViews>
    <sheetView zoomScaleSheetLayoutView="10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Schede'!B58,"non utilizzata")</f>
        <v>47</v>
      </c>
      <c r="D2" s="109" t="s">
        <v>75</v>
      </c>
      <c r="E2" s="110"/>
      <c r="F2" s="65" t="s">
        <v>31</v>
      </c>
      <c r="H2" t="s">
        <v>31</v>
      </c>
    </row>
    <row r="3" spans="1:8" ht="45" customHeight="1" thickBot="1" x14ac:dyDescent="0.3">
      <c r="A3" s="115" t="s">
        <v>26</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41</v>
      </c>
      <c r="G7" s="8" t="s">
        <v>40</v>
      </c>
      <c r="H7">
        <v>2</v>
      </c>
    </row>
    <row r="8" spans="1:8" ht="30" customHeight="1" thickBot="1" x14ac:dyDescent="0.3">
      <c r="A8" s="23" t="s">
        <v>44</v>
      </c>
      <c r="B8" s="22">
        <f>VLOOKUP(B7,G5:H10,2,FALSE)</f>
        <v>3</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2.8333333333333335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3.541666666666667</v>
      </c>
    </row>
    <row r="45" spans="1:8" ht="30" customHeight="1" thickBot="1" x14ac:dyDescent="0.3">
      <c r="A45" s="34"/>
      <c r="B45" s="35"/>
    </row>
    <row r="46" spans="1:8" ht="30" customHeight="1" thickBot="1" x14ac:dyDescent="0.3">
      <c r="A46" s="105" t="s">
        <v>114</v>
      </c>
      <c r="B46" s="106"/>
    </row>
    <row r="47" spans="1:8" ht="55.5" customHeight="1" thickBot="1" x14ac:dyDescent="0.3">
      <c r="A47" s="103" t="s">
        <v>227</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1">
    <pageSetUpPr fitToPage="1"/>
  </sheetPr>
  <dimension ref="A1:H68"/>
  <sheetViews>
    <sheetView zoomScaleSheetLayoutView="100" workbookViewId="0">
      <selection activeCell="A51" sqref="A51"/>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Schede'!B59,"non utilizzata")</f>
        <v>48</v>
      </c>
      <c r="D2" s="109" t="s">
        <v>75</v>
      </c>
      <c r="E2" s="110"/>
      <c r="F2" s="65" t="s">
        <v>31</v>
      </c>
      <c r="H2" t="s">
        <v>31</v>
      </c>
    </row>
    <row r="3" spans="1:8" ht="45" customHeight="1" thickBot="1" x14ac:dyDescent="0.3">
      <c r="A3" s="115" t="s">
        <v>27</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43</v>
      </c>
      <c r="G7" s="8" t="s">
        <v>40</v>
      </c>
      <c r="H7">
        <v>2</v>
      </c>
    </row>
    <row r="8" spans="1:8" ht="30" customHeight="1" thickBot="1" x14ac:dyDescent="0.3">
      <c r="A8" s="23" t="s">
        <v>44</v>
      </c>
      <c r="B8" s="22">
        <f>VLOOKUP(B7,G5:H10,2,FALSE)</f>
        <v>5</v>
      </c>
      <c r="G8" s="7" t="s">
        <v>41</v>
      </c>
      <c r="H8">
        <v>3</v>
      </c>
    </row>
    <row r="9" spans="1:8" ht="30" customHeight="1" thickBot="1" x14ac:dyDescent="0.3">
      <c r="A9" s="101" t="s">
        <v>45</v>
      </c>
      <c r="B9" s="102"/>
      <c r="G9" s="7" t="s">
        <v>42</v>
      </c>
      <c r="H9">
        <v>4</v>
      </c>
    </row>
    <row r="10" spans="1:8" ht="30" customHeight="1" thickBot="1" x14ac:dyDescent="0.3">
      <c r="A10" s="25" t="s">
        <v>46</v>
      </c>
      <c r="B10" s="64" t="s">
        <v>47</v>
      </c>
      <c r="G10" s="7" t="s">
        <v>43</v>
      </c>
      <c r="H10">
        <v>5</v>
      </c>
    </row>
    <row r="11" spans="1:8" ht="30" customHeight="1" thickBot="1" x14ac:dyDescent="0.3">
      <c r="A11" s="26" t="s">
        <v>44</v>
      </c>
      <c r="B11" s="22">
        <f>VLOOKUP(B10,G13:H15,2,FALSE)</f>
        <v>2</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1.8333333333333333</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1.8333333333333333</v>
      </c>
    </row>
    <row r="45" spans="1:8" ht="30" customHeight="1" thickBot="1" x14ac:dyDescent="0.3">
      <c r="A45" s="34"/>
      <c r="B45" s="35"/>
    </row>
    <row r="46" spans="1:8" ht="30" customHeight="1" thickBot="1" x14ac:dyDescent="0.3">
      <c r="A46" s="105" t="s">
        <v>114</v>
      </c>
      <c r="B46" s="106"/>
    </row>
    <row r="47" spans="1:8" ht="86.25" customHeight="1" thickBot="1" x14ac:dyDescent="0.3">
      <c r="A47" s="103" t="s">
        <v>229</v>
      </c>
      <c r="B47" s="104"/>
    </row>
    <row r="48" spans="1:8" ht="12.75" customHeight="1" thickBot="1" x14ac:dyDescent="0.3">
      <c r="G48" s="7" t="s">
        <v>72</v>
      </c>
      <c r="H48" t="s">
        <v>71</v>
      </c>
    </row>
    <row r="49" spans="1:8" ht="7.5" customHeight="1" thickBot="1" x14ac:dyDescent="0.3">
      <c r="G49" s="7" t="s">
        <v>86</v>
      </c>
      <c r="H49">
        <v>0</v>
      </c>
    </row>
    <row r="50" spans="1:8" ht="30" customHeight="1" thickBot="1" x14ac:dyDescent="0.3">
      <c r="G50" s="7" t="s">
        <v>87</v>
      </c>
      <c r="H50">
        <v>1</v>
      </c>
    </row>
    <row r="51" spans="1:8" ht="86.25" customHeight="1" thickBot="1" x14ac:dyDescent="0.3">
      <c r="A51" s="5"/>
      <c r="G51" s="7" t="s">
        <v>88</v>
      </c>
      <c r="H51">
        <v>2</v>
      </c>
    </row>
    <row r="52" spans="1:8" ht="30" customHeight="1" thickBot="1" x14ac:dyDescent="0.3">
      <c r="G52" s="7" t="s">
        <v>89</v>
      </c>
      <c r="H52">
        <v>3</v>
      </c>
    </row>
    <row r="53" spans="1:8" ht="30" customHeight="1" thickBot="1" x14ac:dyDescent="0.3">
      <c r="G53" s="7" t="s">
        <v>90</v>
      </c>
      <c r="H53">
        <v>4</v>
      </c>
    </row>
    <row r="54" spans="1:8" ht="30" customHeight="1" thickBot="1" x14ac:dyDescent="0.3">
      <c r="G54" s="7" t="s">
        <v>91</v>
      </c>
      <c r="H54">
        <v>5</v>
      </c>
    </row>
    <row r="55" spans="1:8" ht="30" customHeight="1" x14ac:dyDescent="0.25"/>
    <row r="56" spans="1:8" ht="30" customHeight="1" thickBot="1" x14ac:dyDescent="0.3">
      <c r="G56" s="7" t="s">
        <v>72</v>
      </c>
      <c r="H56" t="s">
        <v>71</v>
      </c>
    </row>
    <row r="57" spans="1:8" ht="30" customHeight="1" thickBot="1" x14ac:dyDescent="0.3">
      <c r="G57" s="7" t="s">
        <v>105</v>
      </c>
      <c r="H57">
        <v>1</v>
      </c>
    </row>
    <row r="58" spans="1:8" ht="30" customHeight="1" thickBot="1" x14ac:dyDescent="0.3">
      <c r="G58" s="7" t="s">
        <v>106</v>
      </c>
      <c r="H58">
        <v>2</v>
      </c>
    </row>
    <row r="59" spans="1:8" ht="30" customHeight="1" thickBot="1" x14ac:dyDescent="0.3">
      <c r="G59" s="7" t="s">
        <v>104</v>
      </c>
      <c r="H59">
        <v>3</v>
      </c>
    </row>
    <row r="60" spans="1:8" ht="30" customHeight="1" thickBot="1" x14ac:dyDescent="0.3">
      <c r="G60" s="7" t="s">
        <v>107</v>
      </c>
      <c r="H60">
        <v>4</v>
      </c>
    </row>
    <row r="61" spans="1:8" ht="30" customHeight="1" thickBot="1" x14ac:dyDescent="0.3">
      <c r="G61" s="7" t="s">
        <v>108</v>
      </c>
      <c r="H61">
        <v>5</v>
      </c>
    </row>
    <row r="62" spans="1:8" ht="30" customHeight="1" x14ac:dyDescent="0.25"/>
    <row r="63" spans="1:8" ht="30" customHeight="1" x14ac:dyDescent="0.25"/>
    <row r="64" spans="1: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2">
    <pageSetUpPr fitToPage="1"/>
  </sheetPr>
  <dimension ref="A1:H68"/>
  <sheetViews>
    <sheetView zoomScale="150" zoomScaleNormal="150" zoomScaleSheetLayoutView="100" zoomScalePageLayoutView="15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Schede'!B60,"non utilizzata")</f>
        <v>49</v>
      </c>
      <c r="D2" s="109" t="s">
        <v>75</v>
      </c>
      <c r="E2" s="110"/>
      <c r="F2" s="65" t="s">
        <v>31</v>
      </c>
      <c r="H2" t="s">
        <v>31</v>
      </c>
    </row>
    <row r="3" spans="1:8" ht="45" customHeight="1" thickBot="1" x14ac:dyDescent="0.3">
      <c r="A3" s="115" t="s">
        <v>209</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2.3333333333333335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2.916666666666667</v>
      </c>
    </row>
    <row r="45" spans="1:8" ht="30" customHeight="1" thickBot="1" x14ac:dyDescent="0.3">
      <c r="A45" s="34"/>
      <c r="B45" s="35"/>
    </row>
    <row r="46" spans="1:8" ht="30" customHeight="1" thickBot="1" x14ac:dyDescent="0.3">
      <c r="A46" s="105" t="s">
        <v>114</v>
      </c>
      <c r="B46" s="106"/>
    </row>
    <row r="47" spans="1:8" ht="75" customHeight="1" thickBot="1" x14ac:dyDescent="0.3">
      <c r="A47" s="103" t="s">
        <v>239</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3">
    <pageSetUpPr fitToPage="1"/>
  </sheetPr>
  <dimension ref="A1:H68"/>
  <sheetViews>
    <sheetView zoomScaleSheetLayoutView="10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Schede'!B61,"non utilizzata")</f>
        <v>non utilizzata</v>
      </c>
      <c r="D2" s="109" t="s">
        <v>75</v>
      </c>
      <c r="E2" s="110"/>
      <c r="F2" s="65" t="s">
        <v>32</v>
      </c>
      <c r="H2" t="s">
        <v>31</v>
      </c>
    </row>
    <row r="3" spans="1:8" ht="45" customHeight="1" thickBot="1" x14ac:dyDescent="0.3">
      <c r="A3" s="115"/>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42</v>
      </c>
      <c r="G7" s="8" t="s">
        <v>40</v>
      </c>
      <c r="H7">
        <v>2</v>
      </c>
    </row>
    <row r="8" spans="1:8" ht="30" customHeight="1" thickBot="1" x14ac:dyDescent="0.3">
      <c r="A8" s="23" t="s">
        <v>44</v>
      </c>
      <c r="B8" s="22">
        <f>VLOOKUP(B7,G5:H10,2,FALSE)</f>
        <v>4</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56</v>
      </c>
    </row>
    <row r="17" spans="1:8" ht="30" customHeight="1" thickBot="1" x14ac:dyDescent="0.3">
      <c r="A17" s="15" t="s">
        <v>44</v>
      </c>
      <c r="B17" s="30">
        <f>VLOOKUP(B16,G22:H25,2,FALSE)</f>
        <v>1</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2.3333333333333335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2.3333333333333335</v>
      </c>
    </row>
    <row r="45" spans="1:8" ht="30" customHeight="1" thickBot="1" x14ac:dyDescent="0.3">
      <c r="A45" s="34"/>
      <c r="B45" s="35"/>
    </row>
    <row r="46" spans="1:8" ht="30" customHeight="1" thickBot="1" x14ac:dyDescent="0.3">
      <c r="A46" s="105" t="s">
        <v>114</v>
      </c>
      <c r="B46" s="106"/>
    </row>
    <row r="47" spans="1:8" ht="30" customHeight="1" thickBot="1" x14ac:dyDescent="0.3">
      <c r="A47" s="103" t="s">
        <v>210</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4">
    <pageSetUpPr fitToPage="1"/>
  </sheetPr>
  <dimension ref="A1:H68"/>
  <sheetViews>
    <sheetView topLeftCell="A16" zoomScaleSheetLayoutView="100" workbookViewId="0">
      <selection activeCell="A3" sqref="A3:B3"/>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Schede'!B62,"non utilizzata")</f>
        <v>51</v>
      </c>
      <c r="D2" s="109" t="s">
        <v>75</v>
      </c>
      <c r="E2" s="110"/>
      <c r="F2" s="65" t="s">
        <v>31</v>
      </c>
      <c r="H2" t="s">
        <v>31</v>
      </c>
    </row>
    <row r="3" spans="1:8" ht="45" customHeight="1" thickBot="1" x14ac:dyDescent="0.3">
      <c r="A3" s="115" t="s">
        <v>215</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57</v>
      </c>
    </row>
    <row r="17" spans="1:8" ht="30" customHeight="1" thickBot="1" x14ac:dyDescent="0.3">
      <c r="A17" s="15" t="s">
        <v>44</v>
      </c>
      <c r="B17" s="30">
        <f>VLOOKUP(B16,G22:H25,2,FALSE)</f>
        <v>3</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2.3333333333333335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88</v>
      </c>
      <c r="G35" s="11" t="s">
        <v>67</v>
      </c>
      <c r="H35">
        <v>4</v>
      </c>
    </row>
    <row r="36" spans="1:8" ht="30" customHeight="1" thickBot="1" x14ac:dyDescent="0.3">
      <c r="A36" s="15" t="s">
        <v>44</v>
      </c>
      <c r="B36" s="30">
        <f>VLOOKUP(B35,G48:H54,2,FALSE)</f>
        <v>2</v>
      </c>
      <c r="G36" s="11" t="s">
        <v>68</v>
      </c>
      <c r="H36">
        <v>5</v>
      </c>
    </row>
    <row r="37" spans="1:8" ht="30" customHeight="1" x14ac:dyDescent="0.25">
      <c r="A37" s="101" t="s">
        <v>92</v>
      </c>
      <c r="B37" s="102"/>
    </row>
    <row r="38" spans="1:8" ht="30" customHeight="1" thickBot="1" x14ac:dyDescent="0.3">
      <c r="A38" s="29" t="s">
        <v>93</v>
      </c>
      <c r="B38" s="63" t="s">
        <v>106</v>
      </c>
      <c r="G38" s="7" t="s">
        <v>72</v>
      </c>
      <c r="H38" t="s">
        <v>71</v>
      </c>
    </row>
    <row r="39" spans="1:8" ht="30" customHeight="1" thickBot="1" x14ac:dyDescent="0.3">
      <c r="A39" s="15" t="s">
        <v>44</v>
      </c>
      <c r="B39" s="30">
        <f>VLOOKUP(B38,G56:H61,2,FALSE)</f>
        <v>2</v>
      </c>
      <c r="G39" s="7" t="s">
        <v>97</v>
      </c>
      <c r="H39">
        <v>1</v>
      </c>
    </row>
    <row r="40" spans="1:8" ht="30" customHeight="1" thickBot="1" x14ac:dyDescent="0.3">
      <c r="A40" s="32" t="s">
        <v>94</v>
      </c>
      <c r="B40" s="31">
        <f>IFERROR((B30+B33+B36+B39)/4,"-")</f>
        <v>1.5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3.5</v>
      </c>
    </row>
    <row r="45" spans="1:8" ht="30" customHeight="1" thickBot="1" x14ac:dyDescent="0.3">
      <c r="A45" s="34"/>
      <c r="B45" s="35"/>
    </row>
    <row r="46" spans="1:8" ht="30" customHeight="1" thickBot="1" x14ac:dyDescent="0.3">
      <c r="A46" s="105" t="s">
        <v>114</v>
      </c>
      <c r="B46" s="106"/>
    </row>
    <row r="47" spans="1:8" ht="90.75" customHeight="1" thickBot="1" x14ac:dyDescent="0.3">
      <c r="A47" s="103" t="s">
        <v>230</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5"/>
  <dimension ref="A1:H68"/>
  <sheetViews>
    <sheetView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Schede'!B60,"non utilizzata")</f>
        <v>non utilizzata</v>
      </c>
      <c r="D2" s="109" t="s">
        <v>75</v>
      </c>
      <c r="E2" s="110"/>
      <c r="F2" s="65" t="s">
        <v>32</v>
      </c>
      <c r="H2" t="s">
        <v>31</v>
      </c>
    </row>
    <row r="3" spans="1:8" ht="45" customHeight="1" thickBot="1" x14ac:dyDescent="0.3">
      <c r="A3" s="115" t="s">
        <v>172</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72</v>
      </c>
      <c r="G7" s="8" t="s">
        <v>40</v>
      </c>
      <c r="H7">
        <v>2</v>
      </c>
    </row>
    <row r="8" spans="1:8" ht="30" customHeight="1" thickBot="1" x14ac:dyDescent="0.3">
      <c r="A8" s="23" t="s">
        <v>44</v>
      </c>
      <c r="B8" s="22" t="str">
        <f>VLOOKUP(B7,G5:H10,2,FALSE)</f>
        <v>-</v>
      </c>
      <c r="G8" s="7" t="s">
        <v>41</v>
      </c>
      <c r="H8">
        <v>3</v>
      </c>
    </row>
    <row r="9" spans="1:8" ht="30" customHeight="1" thickBot="1" x14ac:dyDescent="0.3">
      <c r="A9" s="101" t="s">
        <v>45</v>
      </c>
      <c r="B9" s="102"/>
      <c r="G9" s="7" t="s">
        <v>42</v>
      </c>
      <c r="H9">
        <v>4</v>
      </c>
    </row>
    <row r="10" spans="1:8" ht="30" customHeight="1" thickBot="1" x14ac:dyDescent="0.3">
      <c r="A10" s="25" t="s">
        <v>46</v>
      </c>
      <c r="B10" s="64" t="s">
        <v>72</v>
      </c>
      <c r="G10" s="7" t="s">
        <v>43</v>
      </c>
      <c r="H10">
        <v>5</v>
      </c>
    </row>
    <row r="11" spans="1:8" ht="30" customHeight="1" thickBot="1" x14ac:dyDescent="0.3">
      <c r="A11" s="26" t="s">
        <v>44</v>
      </c>
      <c r="B11" s="22" t="str">
        <f>VLOOKUP(B10,G13:H15,2,FALSE)</f>
        <v>-</v>
      </c>
    </row>
    <row r="12" spans="1:8" ht="30" customHeight="1" x14ac:dyDescent="0.25">
      <c r="A12" s="101" t="s">
        <v>49</v>
      </c>
      <c r="B12" s="102"/>
      <c r="G12" s="12"/>
    </row>
    <row r="13" spans="1:8" ht="30" customHeight="1" thickBot="1" x14ac:dyDescent="0.3">
      <c r="A13" s="27" t="s">
        <v>50</v>
      </c>
      <c r="B13" s="64" t="s">
        <v>72</v>
      </c>
      <c r="G13" s="7" t="s">
        <v>72</v>
      </c>
      <c r="H13" t="s">
        <v>71</v>
      </c>
    </row>
    <row r="14" spans="1:8" ht="30" customHeight="1" thickBot="1" x14ac:dyDescent="0.3">
      <c r="A14" s="26" t="s">
        <v>44</v>
      </c>
      <c r="B14" s="22" t="str">
        <f>VLOOKUP(B13,G17:H20,2,FALSE)</f>
        <v>-</v>
      </c>
      <c r="G14" s="7" t="s">
        <v>47</v>
      </c>
      <c r="H14">
        <v>2</v>
      </c>
    </row>
    <row r="15" spans="1:8" ht="30" customHeight="1" thickBot="1" x14ac:dyDescent="0.3">
      <c r="A15" s="101" t="s">
        <v>54</v>
      </c>
      <c r="B15" s="102"/>
      <c r="G15" s="7" t="s">
        <v>48</v>
      </c>
      <c r="H15">
        <v>5</v>
      </c>
    </row>
    <row r="16" spans="1:8" ht="39" customHeight="1" x14ac:dyDescent="0.25">
      <c r="A16" s="28" t="s">
        <v>55</v>
      </c>
      <c r="B16" s="63" t="s">
        <v>72</v>
      </c>
    </row>
    <row r="17" spans="1:8" ht="30" customHeight="1" thickBot="1" x14ac:dyDescent="0.3">
      <c r="A17" s="15" t="s">
        <v>44</v>
      </c>
      <c r="B17" s="30" t="str">
        <f>VLOOKUP(B16,G22:H25,2,FALSE)</f>
        <v>-</v>
      </c>
      <c r="G17" s="7" t="s">
        <v>72</v>
      </c>
      <c r="H17" t="s">
        <v>71</v>
      </c>
    </row>
    <row r="18" spans="1:8" ht="30" customHeight="1" thickBot="1" x14ac:dyDescent="0.3">
      <c r="A18" s="101" t="s">
        <v>59</v>
      </c>
      <c r="B18" s="102"/>
      <c r="G18" s="11" t="s">
        <v>51</v>
      </c>
      <c r="H18">
        <v>1</v>
      </c>
    </row>
    <row r="19" spans="1:8" ht="30" customHeight="1" thickBot="1" x14ac:dyDescent="0.3">
      <c r="A19" s="29" t="s">
        <v>73</v>
      </c>
      <c r="B19" s="63" t="s">
        <v>72</v>
      </c>
      <c r="G19" s="11" t="s">
        <v>52</v>
      </c>
      <c r="H19">
        <v>3</v>
      </c>
    </row>
    <row r="20" spans="1:8" ht="30" customHeight="1" thickBot="1" x14ac:dyDescent="0.3">
      <c r="A20" s="15" t="s">
        <v>44</v>
      </c>
      <c r="B20" s="30" t="str">
        <f>VLOOKUP(B19,G27:H29,2,FALSE)</f>
        <v>-</v>
      </c>
      <c r="G20" s="11" t="s">
        <v>53</v>
      </c>
      <c r="H20">
        <v>5</v>
      </c>
    </row>
    <row r="21" spans="1:8" ht="30" customHeight="1" x14ac:dyDescent="0.25">
      <c r="A21" s="101" t="s">
        <v>62</v>
      </c>
      <c r="B21" s="102"/>
    </row>
    <row r="22" spans="1:8" ht="30" customHeight="1" thickBot="1" x14ac:dyDescent="0.3">
      <c r="A22" s="29" t="s">
        <v>63</v>
      </c>
      <c r="B22" s="63" t="s">
        <v>72</v>
      </c>
      <c r="G22" s="7" t="s">
        <v>72</v>
      </c>
      <c r="H22" t="s">
        <v>71</v>
      </c>
    </row>
    <row r="23" spans="1:8" ht="30" customHeight="1" thickBot="1" x14ac:dyDescent="0.3">
      <c r="A23" s="15" t="s">
        <v>44</v>
      </c>
      <c r="B23" s="30" t="str">
        <f>VLOOKUP(B22,G31:H36,2,FALSE)</f>
        <v>-</v>
      </c>
      <c r="G23" s="11" t="s">
        <v>56</v>
      </c>
      <c r="H23">
        <v>1</v>
      </c>
    </row>
    <row r="24" spans="1:8" ht="30" customHeight="1" thickBot="1" x14ac:dyDescent="0.3">
      <c r="A24" s="19" t="s">
        <v>69</v>
      </c>
      <c r="B24" s="31" t="str">
        <f>IFERROR((B8+B11+B14+B17+B20+B23)/6,"-")</f>
        <v>-</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72</v>
      </c>
      <c r="G29" s="11" t="s">
        <v>61</v>
      </c>
      <c r="H29">
        <v>5</v>
      </c>
    </row>
    <row r="30" spans="1:8" ht="30" customHeight="1" thickBot="1" x14ac:dyDescent="0.3">
      <c r="A30" s="15" t="s">
        <v>44</v>
      </c>
      <c r="B30" s="30" t="str">
        <f>VLOOKUP(B29,G38:H43,2,FALSE)</f>
        <v>-</v>
      </c>
    </row>
    <row r="31" spans="1:8" ht="30" customHeight="1" thickBot="1" x14ac:dyDescent="0.3">
      <c r="A31" s="101" t="s">
        <v>82</v>
      </c>
      <c r="B31" s="102"/>
      <c r="G31" s="7" t="s">
        <v>72</v>
      </c>
      <c r="H31" t="s">
        <v>71</v>
      </c>
    </row>
    <row r="32" spans="1:8" ht="42" customHeight="1" thickBot="1" x14ac:dyDescent="0.3">
      <c r="A32" s="29" t="s">
        <v>83</v>
      </c>
      <c r="B32" s="63" t="s">
        <v>72</v>
      </c>
      <c r="G32" s="11" t="s">
        <v>64</v>
      </c>
      <c r="H32">
        <v>1</v>
      </c>
    </row>
    <row r="33" spans="1:8" ht="43.5" customHeight="1" thickBot="1" x14ac:dyDescent="0.3">
      <c r="A33" s="15" t="s">
        <v>44</v>
      </c>
      <c r="B33" s="30" t="str">
        <f>VLOOKUP(B32,G27:H29,2,FALSE)</f>
        <v>-</v>
      </c>
      <c r="G33" s="11" t="s">
        <v>65</v>
      </c>
      <c r="H33">
        <v>2</v>
      </c>
    </row>
    <row r="34" spans="1:8" ht="30" customHeight="1" thickBot="1" x14ac:dyDescent="0.3">
      <c r="A34" s="101" t="s">
        <v>84</v>
      </c>
      <c r="B34" s="102"/>
      <c r="G34" s="11" t="s">
        <v>66</v>
      </c>
      <c r="H34">
        <v>3</v>
      </c>
    </row>
    <row r="35" spans="1:8" ht="30" customHeight="1" thickBot="1" x14ac:dyDescent="0.3">
      <c r="A35" s="29" t="s">
        <v>85</v>
      </c>
      <c r="B35" s="63" t="s">
        <v>72</v>
      </c>
      <c r="G35" s="11" t="s">
        <v>67</v>
      </c>
      <c r="H35">
        <v>4</v>
      </c>
    </row>
    <row r="36" spans="1:8" ht="30" customHeight="1" thickBot="1" x14ac:dyDescent="0.3">
      <c r="A36" s="15" t="s">
        <v>44</v>
      </c>
      <c r="B36" s="30" t="str">
        <f>VLOOKUP(B35,G48:H54,2,FALSE)</f>
        <v>-</v>
      </c>
      <c r="G36" s="11" t="s">
        <v>68</v>
      </c>
      <c r="H36">
        <v>5</v>
      </c>
    </row>
    <row r="37" spans="1:8" ht="30" customHeight="1" x14ac:dyDescent="0.25">
      <c r="A37" s="101" t="s">
        <v>92</v>
      </c>
      <c r="B37" s="102"/>
    </row>
    <row r="38" spans="1:8" ht="30" customHeight="1" thickBot="1" x14ac:dyDescent="0.3">
      <c r="A38" s="29" t="s">
        <v>93</v>
      </c>
      <c r="B38" s="63" t="s">
        <v>72</v>
      </c>
      <c r="G38" s="7" t="s">
        <v>72</v>
      </c>
      <c r="H38" t="s">
        <v>71</v>
      </c>
    </row>
    <row r="39" spans="1:8" ht="30" customHeight="1" thickBot="1" x14ac:dyDescent="0.3">
      <c r="A39" s="15" t="s">
        <v>44</v>
      </c>
      <c r="B39" s="30" t="str">
        <f>VLOOKUP(B38,G56:H61,2,FALSE)</f>
        <v>-</v>
      </c>
      <c r="G39" s="7" t="s">
        <v>97</v>
      </c>
      <c r="H39">
        <v>1</v>
      </c>
    </row>
    <row r="40" spans="1:8" ht="30" customHeight="1" thickBot="1" x14ac:dyDescent="0.3">
      <c r="A40" s="32" t="s">
        <v>94</v>
      </c>
      <c r="B40" s="31" t="str">
        <f>IFERROR((B30+B33+B36+B39)/4,"-")</f>
        <v>-</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5" t="s">
        <v>114</v>
      </c>
      <c r="B46" s="106"/>
    </row>
    <row r="47" spans="1:8" ht="30" customHeight="1" thickBot="1" x14ac:dyDescent="0.3">
      <c r="A47" s="103"/>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6"/>
  <dimension ref="A1:H68"/>
  <sheetViews>
    <sheetView zoomScaleSheetLayoutView="10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Schede'!B60,"non utilizzata")</f>
        <v>non utilizzata</v>
      </c>
      <c r="D2" s="109" t="s">
        <v>75</v>
      </c>
      <c r="E2" s="110"/>
      <c r="F2" s="65" t="s">
        <v>32</v>
      </c>
      <c r="H2" t="s">
        <v>31</v>
      </c>
    </row>
    <row r="3" spans="1:8" ht="45" customHeight="1" thickBot="1" x14ac:dyDescent="0.3">
      <c r="A3" s="115" t="s">
        <v>172</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72</v>
      </c>
      <c r="G7" s="8" t="s">
        <v>40</v>
      </c>
      <c r="H7">
        <v>2</v>
      </c>
    </row>
    <row r="8" spans="1:8" ht="30" customHeight="1" thickBot="1" x14ac:dyDescent="0.3">
      <c r="A8" s="23" t="s">
        <v>44</v>
      </c>
      <c r="B8" s="22" t="str">
        <f>VLOOKUP(B7,G5:H10,2,FALSE)</f>
        <v>-</v>
      </c>
      <c r="G8" s="7" t="s">
        <v>41</v>
      </c>
      <c r="H8">
        <v>3</v>
      </c>
    </row>
    <row r="9" spans="1:8" ht="30" customHeight="1" thickBot="1" x14ac:dyDescent="0.3">
      <c r="A9" s="101" t="s">
        <v>45</v>
      </c>
      <c r="B9" s="102"/>
      <c r="G9" s="7" t="s">
        <v>42</v>
      </c>
      <c r="H9">
        <v>4</v>
      </c>
    </row>
    <row r="10" spans="1:8" ht="30" customHeight="1" thickBot="1" x14ac:dyDescent="0.3">
      <c r="A10" s="25" t="s">
        <v>46</v>
      </c>
      <c r="B10" s="64" t="s">
        <v>72</v>
      </c>
      <c r="G10" s="7" t="s">
        <v>43</v>
      </c>
      <c r="H10">
        <v>5</v>
      </c>
    </row>
    <row r="11" spans="1:8" ht="30" customHeight="1" thickBot="1" x14ac:dyDescent="0.3">
      <c r="A11" s="26" t="s">
        <v>44</v>
      </c>
      <c r="B11" s="22" t="str">
        <f>VLOOKUP(B10,G13:H15,2,FALSE)</f>
        <v>-</v>
      </c>
    </row>
    <row r="12" spans="1:8" ht="30" customHeight="1" x14ac:dyDescent="0.25">
      <c r="A12" s="101" t="s">
        <v>49</v>
      </c>
      <c r="B12" s="102"/>
      <c r="G12" s="12"/>
    </row>
    <row r="13" spans="1:8" ht="30" customHeight="1" thickBot="1" x14ac:dyDescent="0.3">
      <c r="A13" s="27" t="s">
        <v>50</v>
      </c>
      <c r="B13" s="64" t="s">
        <v>72</v>
      </c>
      <c r="G13" s="7" t="s">
        <v>72</v>
      </c>
      <c r="H13" t="s">
        <v>71</v>
      </c>
    </row>
    <row r="14" spans="1:8" ht="30" customHeight="1" thickBot="1" x14ac:dyDescent="0.3">
      <c r="A14" s="26" t="s">
        <v>44</v>
      </c>
      <c r="B14" s="22" t="str">
        <f>VLOOKUP(B13,G17:H20,2,FALSE)</f>
        <v>-</v>
      </c>
      <c r="G14" s="7" t="s">
        <v>47</v>
      </c>
      <c r="H14">
        <v>2</v>
      </c>
    </row>
    <row r="15" spans="1:8" ht="30" customHeight="1" thickBot="1" x14ac:dyDescent="0.3">
      <c r="A15" s="101" t="s">
        <v>54</v>
      </c>
      <c r="B15" s="102"/>
      <c r="G15" s="7" t="s">
        <v>48</v>
      </c>
      <c r="H15">
        <v>5</v>
      </c>
    </row>
    <row r="16" spans="1:8" ht="39" customHeight="1" x14ac:dyDescent="0.25">
      <c r="A16" s="28" t="s">
        <v>55</v>
      </c>
      <c r="B16" s="63" t="s">
        <v>72</v>
      </c>
    </row>
    <row r="17" spans="1:8" ht="30" customHeight="1" thickBot="1" x14ac:dyDescent="0.3">
      <c r="A17" s="15" t="s">
        <v>44</v>
      </c>
      <c r="B17" s="30" t="str">
        <f>VLOOKUP(B16,G22:H25,2,FALSE)</f>
        <v>-</v>
      </c>
      <c r="G17" s="7" t="s">
        <v>72</v>
      </c>
      <c r="H17" t="s">
        <v>71</v>
      </c>
    </row>
    <row r="18" spans="1:8" ht="30" customHeight="1" thickBot="1" x14ac:dyDescent="0.3">
      <c r="A18" s="101" t="s">
        <v>59</v>
      </c>
      <c r="B18" s="102"/>
      <c r="G18" s="11" t="s">
        <v>51</v>
      </c>
      <c r="H18">
        <v>1</v>
      </c>
    </row>
    <row r="19" spans="1:8" ht="30" customHeight="1" thickBot="1" x14ac:dyDescent="0.3">
      <c r="A19" s="29" t="s">
        <v>73</v>
      </c>
      <c r="B19" s="63" t="s">
        <v>72</v>
      </c>
      <c r="G19" s="11" t="s">
        <v>52</v>
      </c>
      <c r="H19">
        <v>3</v>
      </c>
    </row>
    <row r="20" spans="1:8" ht="30" customHeight="1" thickBot="1" x14ac:dyDescent="0.3">
      <c r="A20" s="15" t="s">
        <v>44</v>
      </c>
      <c r="B20" s="30" t="str">
        <f>VLOOKUP(B19,G27:H29,2,FALSE)</f>
        <v>-</v>
      </c>
      <c r="G20" s="11" t="s">
        <v>53</v>
      </c>
      <c r="H20">
        <v>5</v>
      </c>
    </row>
    <row r="21" spans="1:8" ht="30" customHeight="1" x14ac:dyDescent="0.25">
      <c r="A21" s="101" t="s">
        <v>62</v>
      </c>
      <c r="B21" s="102"/>
    </row>
    <row r="22" spans="1:8" ht="30" customHeight="1" thickBot="1" x14ac:dyDescent="0.3">
      <c r="A22" s="29" t="s">
        <v>63</v>
      </c>
      <c r="B22" s="63" t="s">
        <v>72</v>
      </c>
      <c r="G22" s="7" t="s">
        <v>72</v>
      </c>
      <c r="H22" t="s">
        <v>71</v>
      </c>
    </row>
    <row r="23" spans="1:8" ht="30" customHeight="1" thickBot="1" x14ac:dyDescent="0.3">
      <c r="A23" s="15" t="s">
        <v>44</v>
      </c>
      <c r="B23" s="30" t="str">
        <f>VLOOKUP(B22,G31:H36,2,FALSE)</f>
        <v>-</v>
      </c>
      <c r="G23" s="11" t="s">
        <v>56</v>
      </c>
      <c r="H23">
        <v>1</v>
      </c>
    </row>
    <row r="24" spans="1:8" ht="30" customHeight="1" thickBot="1" x14ac:dyDescent="0.3">
      <c r="A24" s="19" t="s">
        <v>69</v>
      </c>
      <c r="B24" s="31" t="str">
        <f>IFERROR((B8+B11+B14+B17+B20+B23)/6,"-")</f>
        <v>-</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72</v>
      </c>
      <c r="G29" s="11" t="s">
        <v>61</v>
      </c>
      <c r="H29">
        <v>5</v>
      </c>
    </row>
    <row r="30" spans="1:8" ht="30" customHeight="1" thickBot="1" x14ac:dyDescent="0.3">
      <c r="A30" s="15" t="s">
        <v>44</v>
      </c>
      <c r="B30" s="30" t="str">
        <f>VLOOKUP(B29,G38:H43,2,FALSE)</f>
        <v>-</v>
      </c>
    </row>
    <row r="31" spans="1:8" ht="30" customHeight="1" thickBot="1" x14ac:dyDescent="0.3">
      <c r="A31" s="101" t="s">
        <v>82</v>
      </c>
      <c r="B31" s="102"/>
      <c r="G31" s="7" t="s">
        <v>72</v>
      </c>
      <c r="H31" t="s">
        <v>71</v>
      </c>
    </row>
    <row r="32" spans="1:8" ht="42" customHeight="1" thickBot="1" x14ac:dyDescent="0.3">
      <c r="A32" s="29" t="s">
        <v>83</v>
      </c>
      <c r="B32" s="63" t="s">
        <v>72</v>
      </c>
      <c r="G32" s="11" t="s">
        <v>64</v>
      </c>
      <c r="H32">
        <v>1</v>
      </c>
    </row>
    <row r="33" spans="1:8" ht="43.5" customHeight="1" thickBot="1" x14ac:dyDescent="0.3">
      <c r="A33" s="15" t="s">
        <v>44</v>
      </c>
      <c r="B33" s="30" t="str">
        <f>VLOOKUP(B32,G27:H29,2,FALSE)</f>
        <v>-</v>
      </c>
      <c r="G33" s="11" t="s">
        <v>65</v>
      </c>
      <c r="H33">
        <v>2</v>
      </c>
    </row>
    <row r="34" spans="1:8" ht="30" customHeight="1" thickBot="1" x14ac:dyDescent="0.3">
      <c r="A34" s="101" t="s">
        <v>84</v>
      </c>
      <c r="B34" s="102"/>
      <c r="G34" s="11" t="s">
        <v>66</v>
      </c>
      <c r="H34">
        <v>3</v>
      </c>
    </row>
    <row r="35" spans="1:8" ht="30" customHeight="1" thickBot="1" x14ac:dyDescent="0.3">
      <c r="A35" s="29" t="s">
        <v>85</v>
      </c>
      <c r="B35" s="63" t="s">
        <v>72</v>
      </c>
      <c r="G35" s="11" t="s">
        <v>67</v>
      </c>
      <c r="H35">
        <v>4</v>
      </c>
    </row>
    <row r="36" spans="1:8" ht="30" customHeight="1" thickBot="1" x14ac:dyDescent="0.3">
      <c r="A36" s="15" t="s">
        <v>44</v>
      </c>
      <c r="B36" s="30" t="str">
        <f>VLOOKUP(B35,G48:H54,2,FALSE)</f>
        <v>-</v>
      </c>
      <c r="G36" s="11" t="s">
        <v>68</v>
      </c>
      <c r="H36">
        <v>5</v>
      </c>
    </row>
    <row r="37" spans="1:8" ht="30" customHeight="1" x14ac:dyDescent="0.25">
      <c r="A37" s="101" t="s">
        <v>92</v>
      </c>
      <c r="B37" s="102"/>
    </row>
    <row r="38" spans="1:8" ht="30" customHeight="1" thickBot="1" x14ac:dyDescent="0.3">
      <c r="A38" s="29" t="s">
        <v>93</v>
      </c>
      <c r="B38" s="63" t="s">
        <v>72</v>
      </c>
      <c r="G38" s="7" t="s">
        <v>72</v>
      </c>
      <c r="H38" t="s">
        <v>71</v>
      </c>
    </row>
    <row r="39" spans="1:8" ht="30" customHeight="1" thickBot="1" x14ac:dyDescent="0.3">
      <c r="A39" s="15" t="s">
        <v>44</v>
      </c>
      <c r="B39" s="30" t="str">
        <f>VLOOKUP(B38,G56:H61,2,FALSE)</f>
        <v>-</v>
      </c>
      <c r="G39" s="7" t="s">
        <v>97</v>
      </c>
      <c r="H39">
        <v>1</v>
      </c>
    </row>
    <row r="40" spans="1:8" ht="30" customHeight="1" thickBot="1" x14ac:dyDescent="0.3">
      <c r="A40" s="32" t="s">
        <v>94</v>
      </c>
      <c r="B40" s="31" t="str">
        <f>IFERROR((B30+B33+B36+B39)/4,"-")</f>
        <v>-</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5" t="s">
        <v>114</v>
      </c>
      <c r="B46" s="106"/>
    </row>
    <row r="47" spans="1:8" ht="30" customHeight="1" thickBot="1" x14ac:dyDescent="0.3">
      <c r="A47" s="103"/>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1:H68"/>
  <sheetViews>
    <sheetView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Schede'!B14,"non utilizzata")</f>
        <v>3</v>
      </c>
      <c r="D2" s="109" t="s">
        <v>75</v>
      </c>
      <c r="E2" s="110"/>
      <c r="F2" s="65" t="s">
        <v>31</v>
      </c>
      <c r="H2" t="s">
        <v>31</v>
      </c>
    </row>
    <row r="3" spans="1:8" ht="45" customHeight="1" thickBot="1" x14ac:dyDescent="0.3">
      <c r="A3" s="115" t="s">
        <v>3</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2.6666666666666665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3.333333333333333</v>
      </c>
    </row>
    <row r="45" spans="1:8" ht="30" customHeight="1" thickBot="1" x14ac:dyDescent="0.3">
      <c r="A45" s="34"/>
      <c r="B45" s="35"/>
    </row>
    <row r="46" spans="1:8" ht="30" customHeight="1" thickBot="1" x14ac:dyDescent="0.3">
      <c r="A46" s="105" t="s">
        <v>114</v>
      </c>
      <c r="B46" s="106"/>
    </row>
    <row r="47" spans="1:8" ht="81.75" customHeight="1" thickBot="1" x14ac:dyDescent="0.3">
      <c r="A47" s="103" t="s">
        <v>217</v>
      </c>
      <c r="B47" s="104"/>
    </row>
    <row r="48" spans="1:8" ht="15.75" thickBot="1" x14ac:dyDescent="0.3">
      <c r="G48" s="7" t="s">
        <v>72</v>
      </c>
      <c r="H48" t="s">
        <v>71</v>
      </c>
    </row>
    <row r="49" spans="7:8" ht="15.75"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H68"/>
  <sheetViews>
    <sheetView topLeftCell="A43" zoomScaleSheetLayoutView="100" workbookViewId="0">
      <selection activeCell="B35" sqref="B35"/>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Schede'!B15,"non utilizzata")</f>
        <v>4</v>
      </c>
      <c r="D2" s="109" t="s">
        <v>75</v>
      </c>
      <c r="E2" s="110"/>
      <c r="F2" s="65" t="s">
        <v>31</v>
      </c>
      <c r="H2" t="s">
        <v>31</v>
      </c>
    </row>
    <row r="3" spans="1:8" ht="45" customHeight="1" thickBot="1" x14ac:dyDescent="0.3">
      <c r="A3" s="115" t="s">
        <v>4</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2.3333333333333335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2.916666666666667</v>
      </c>
    </row>
    <row r="45" spans="1:8" ht="30" customHeight="1" thickBot="1" x14ac:dyDescent="0.3">
      <c r="A45" s="34"/>
      <c r="B45" s="35"/>
    </row>
    <row r="46" spans="1:8" ht="30" customHeight="1" thickBot="1" x14ac:dyDescent="0.3">
      <c r="A46" s="105" t="s">
        <v>114</v>
      </c>
      <c r="B46" s="106"/>
    </row>
    <row r="47" spans="1:8" s="5" customFormat="1" ht="78.75" customHeight="1" thickBot="1" x14ac:dyDescent="0.3">
      <c r="A47" s="103" t="s">
        <v>213</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pageSetUpPr fitToPage="1"/>
  </sheetPr>
  <dimension ref="A1:H68"/>
  <sheetViews>
    <sheetView zoomScaleSheetLayoutView="100" workbookViewId="0">
      <selection activeCell="A51" sqref="A51"/>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f>IF(F2="SI",'Indice Schede'!B16,"non utilizzata")</f>
        <v>5</v>
      </c>
      <c r="D2" s="109" t="s">
        <v>75</v>
      </c>
      <c r="E2" s="110"/>
      <c r="F2" s="65" t="s">
        <v>31</v>
      </c>
      <c r="H2" t="s">
        <v>31</v>
      </c>
    </row>
    <row r="3" spans="1:8" ht="45" customHeight="1" thickBot="1" x14ac:dyDescent="0.3">
      <c r="A3" s="115" t="s">
        <v>5</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40</v>
      </c>
      <c r="G7" s="8" t="s">
        <v>40</v>
      </c>
      <c r="H7">
        <v>2</v>
      </c>
    </row>
    <row r="8" spans="1:8" ht="30" customHeight="1" thickBot="1" x14ac:dyDescent="0.3">
      <c r="A8" s="23" t="s">
        <v>44</v>
      </c>
      <c r="B8" s="22">
        <f>VLOOKUP(B7,G5:H10,2,FALSE)</f>
        <v>2</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65</v>
      </c>
      <c r="G22" s="7" t="s">
        <v>72</v>
      </c>
      <c r="H22" t="s">
        <v>71</v>
      </c>
    </row>
    <row r="23" spans="1:8" ht="30" customHeight="1" thickBot="1" x14ac:dyDescent="0.3">
      <c r="A23" s="15" t="s">
        <v>44</v>
      </c>
      <c r="B23" s="30">
        <f>VLOOKUP(B22,G31:H36,2,FALSE)</f>
        <v>2</v>
      </c>
      <c r="G23" s="11" t="s">
        <v>56</v>
      </c>
      <c r="H23">
        <v>1</v>
      </c>
    </row>
    <row r="24" spans="1:8" ht="30" customHeight="1" thickBot="1" x14ac:dyDescent="0.3">
      <c r="A24" s="19" t="s">
        <v>69</v>
      </c>
      <c r="B24" s="31">
        <f>IFERROR((B8+B11+B14+B17+B20+B23)/6,"-")</f>
        <v>2.6666666666666665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87</v>
      </c>
      <c r="G35" s="11" t="s">
        <v>67</v>
      </c>
      <c r="H35">
        <v>4</v>
      </c>
    </row>
    <row r="36" spans="1:8" ht="30" customHeight="1" thickBot="1" x14ac:dyDescent="0.3">
      <c r="A36" s="15" t="s">
        <v>44</v>
      </c>
      <c r="B36" s="30">
        <f>VLOOKUP(B35,G48:H54,2,FALSE)</f>
        <v>1</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4</v>
      </c>
    </row>
    <row r="45" spans="1:8" ht="30" customHeight="1" thickBot="1" x14ac:dyDescent="0.3">
      <c r="A45" s="34"/>
      <c r="B45" s="35"/>
    </row>
    <row r="46" spans="1:8" ht="30" customHeight="1" thickBot="1" x14ac:dyDescent="0.3">
      <c r="A46" s="105" t="s">
        <v>114</v>
      </c>
      <c r="B46" s="106"/>
    </row>
    <row r="47" spans="1:8" ht="80.25" customHeight="1" thickBot="1" x14ac:dyDescent="0.3">
      <c r="A47" s="103" t="s">
        <v>213</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H68"/>
  <sheetViews>
    <sheetView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74</v>
      </c>
      <c r="B2" s="18" t="str">
        <f>IF(F2="SI",'Indice Schede'!B17,"non utilizzata")</f>
        <v>non utilizzata</v>
      </c>
      <c r="D2" s="109" t="s">
        <v>75</v>
      </c>
      <c r="E2" s="110"/>
      <c r="F2" s="65" t="s">
        <v>32</v>
      </c>
      <c r="H2" t="s">
        <v>31</v>
      </c>
    </row>
    <row r="3" spans="1:8" ht="45" customHeight="1" thickBot="1" x14ac:dyDescent="0.3">
      <c r="A3" s="115" t="s">
        <v>115</v>
      </c>
      <c r="B3" s="116"/>
      <c r="H3" t="s">
        <v>32</v>
      </c>
    </row>
    <row r="4" spans="1:8" ht="31.5" customHeight="1" thickBot="1" x14ac:dyDescent="0.3">
      <c r="A4" s="105" t="s">
        <v>34</v>
      </c>
      <c r="B4" s="114"/>
      <c r="D4" s="111" t="s">
        <v>76</v>
      </c>
      <c r="E4" s="112"/>
      <c r="F4" s="113"/>
    </row>
    <row r="5" spans="1:8" ht="15.75" thickBot="1" x14ac:dyDescent="0.3">
      <c r="A5" s="16" t="s">
        <v>35</v>
      </c>
      <c r="B5" s="17" t="s">
        <v>36</v>
      </c>
      <c r="G5" s="9" t="s">
        <v>72</v>
      </c>
      <c r="H5" t="s">
        <v>71</v>
      </c>
    </row>
    <row r="6" spans="1:8" ht="30" customHeight="1" thickBot="1" x14ac:dyDescent="0.3">
      <c r="A6" s="101" t="s">
        <v>37</v>
      </c>
      <c r="B6" s="102"/>
      <c r="G6" s="10" t="s">
        <v>39</v>
      </c>
      <c r="H6">
        <v>1</v>
      </c>
    </row>
    <row r="7" spans="1:8" ht="30" customHeight="1" thickBot="1" x14ac:dyDescent="0.3">
      <c r="A7" s="24" t="s">
        <v>38</v>
      </c>
      <c r="B7" s="63" t="s">
        <v>39</v>
      </c>
      <c r="G7" s="8" t="s">
        <v>40</v>
      </c>
      <c r="H7">
        <v>2</v>
      </c>
    </row>
    <row r="8" spans="1:8" ht="30" customHeight="1" thickBot="1" x14ac:dyDescent="0.3">
      <c r="A8" s="23" t="s">
        <v>44</v>
      </c>
      <c r="B8" s="22">
        <f>VLOOKUP(B7,G5:H10,2,FALSE)</f>
        <v>1</v>
      </c>
      <c r="G8" s="7" t="s">
        <v>41</v>
      </c>
      <c r="H8">
        <v>3</v>
      </c>
    </row>
    <row r="9" spans="1:8" ht="30" customHeight="1" thickBot="1" x14ac:dyDescent="0.3">
      <c r="A9" s="101" t="s">
        <v>45</v>
      </c>
      <c r="B9" s="102"/>
      <c r="G9" s="7" t="s">
        <v>42</v>
      </c>
      <c r="H9">
        <v>4</v>
      </c>
    </row>
    <row r="10" spans="1:8" ht="30" customHeight="1" thickBot="1" x14ac:dyDescent="0.3">
      <c r="A10" s="25" t="s">
        <v>46</v>
      </c>
      <c r="B10" s="64" t="s">
        <v>48</v>
      </c>
      <c r="G10" s="7" t="s">
        <v>43</v>
      </c>
      <c r="H10">
        <v>5</v>
      </c>
    </row>
    <row r="11" spans="1:8" ht="30" customHeight="1" thickBot="1" x14ac:dyDescent="0.3">
      <c r="A11" s="26" t="s">
        <v>44</v>
      </c>
      <c r="B11" s="22">
        <f>VLOOKUP(B10,G13:H15,2,FALSE)</f>
        <v>5</v>
      </c>
    </row>
    <row r="12" spans="1:8" ht="30" customHeight="1" x14ac:dyDescent="0.25">
      <c r="A12" s="101" t="s">
        <v>49</v>
      </c>
      <c r="B12" s="102"/>
      <c r="G12" s="12"/>
    </row>
    <row r="13" spans="1:8" ht="30" customHeight="1" thickBot="1" x14ac:dyDescent="0.3">
      <c r="A13" s="27" t="s">
        <v>50</v>
      </c>
      <c r="B13" s="64" t="s">
        <v>51</v>
      </c>
      <c r="G13" s="7" t="s">
        <v>72</v>
      </c>
      <c r="H13" t="s">
        <v>71</v>
      </c>
    </row>
    <row r="14" spans="1:8" ht="30" customHeight="1" thickBot="1" x14ac:dyDescent="0.3">
      <c r="A14" s="26" t="s">
        <v>44</v>
      </c>
      <c r="B14" s="22">
        <f>VLOOKUP(B13,G17:H20,2,FALSE)</f>
        <v>1</v>
      </c>
      <c r="G14" s="7" t="s">
        <v>47</v>
      </c>
      <c r="H14">
        <v>2</v>
      </c>
    </row>
    <row r="15" spans="1:8" ht="30" customHeight="1" thickBot="1" x14ac:dyDescent="0.3">
      <c r="A15" s="101" t="s">
        <v>54</v>
      </c>
      <c r="B15" s="102"/>
      <c r="G15" s="7" t="s">
        <v>48</v>
      </c>
      <c r="H15">
        <v>5</v>
      </c>
    </row>
    <row r="16" spans="1:8" ht="39" customHeight="1" x14ac:dyDescent="0.25">
      <c r="A16" s="28" t="s">
        <v>55</v>
      </c>
      <c r="B16" s="63" t="s">
        <v>58</v>
      </c>
    </row>
    <row r="17" spans="1:8" ht="30" customHeight="1" thickBot="1" x14ac:dyDescent="0.3">
      <c r="A17" s="15" t="s">
        <v>44</v>
      </c>
      <c r="B17" s="30">
        <f>VLOOKUP(B16,G22:H25,2,FALSE)</f>
        <v>5</v>
      </c>
      <c r="G17" s="7" t="s">
        <v>72</v>
      </c>
      <c r="H17" t="s">
        <v>71</v>
      </c>
    </row>
    <row r="18" spans="1:8" ht="30" customHeight="1" thickBot="1" x14ac:dyDescent="0.3">
      <c r="A18" s="101" t="s">
        <v>59</v>
      </c>
      <c r="B18" s="102"/>
      <c r="G18" s="11" t="s">
        <v>51</v>
      </c>
      <c r="H18">
        <v>1</v>
      </c>
    </row>
    <row r="19" spans="1:8" ht="30" customHeight="1" thickBot="1" x14ac:dyDescent="0.3">
      <c r="A19" s="29" t="s">
        <v>73</v>
      </c>
      <c r="B19" s="63" t="s">
        <v>60</v>
      </c>
      <c r="G19" s="11" t="s">
        <v>52</v>
      </c>
      <c r="H19">
        <v>3</v>
      </c>
    </row>
    <row r="20" spans="1:8" ht="30" customHeight="1" thickBot="1" x14ac:dyDescent="0.3">
      <c r="A20" s="15" t="s">
        <v>44</v>
      </c>
      <c r="B20" s="30">
        <f>VLOOKUP(B19,G27:H29,2,FALSE)</f>
        <v>1</v>
      </c>
      <c r="G20" s="11" t="s">
        <v>53</v>
      </c>
      <c r="H20">
        <v>5</v>
      </c>
    </row>
    <row r="21" spans="1:8" ht="30" customHeight="1" x14ac:dyDescent="0.25">
      <c r="A21" s="101" t="s">
        <v>62</v>
      </c>
      <c r="B21" s="102"/>
    </row>
    <row r="22" spans="1:8" ht="30" customHeight="1" thickBot="1" x14ac:dyDescent="0.3">
      <c r="A22" s="29" t="s">
        <v>63</v>
      </c>
      <c r="B22" s="63" t="s">
        <v>64</v>
      </c>
      <c r="G22" s="7" t="s">
        <v>72</v>
      </c>
      <c r="H22" t="s">
        <v>71</v>
      </c>
    </row>
    <row r="23" spans="1:8" ht="30" customHeight="1" thickBot="1" x14ac:dyDescent="0.3">
      <c r="A23" s="15" t="s">
        <v>44</v>
      </c>
      <c r="B23" s="30">
        <f>VLOOKUP(B22,G31:H36,2,FALSE)</f>
        <v>1</v>
      </c>
      <c r="G23" s="11" t="s">
        <v>56</v>
      </c>
      <c r="H23">
        <v>1</v>
      </c>
    </row>
    <row r="24" spans="1:8" ht="30" customHeight="1" thickBot="1" x14ac:dyDescent="0.3">
      <c r="A24" s="19" t="s">
        <v>69</v>
      </c>
      <c r="B24" s="31">
        <f>IFERROR((B8+B11+B14+B17+B20+B23)/6,"-")</f>
        <v>2.3333333333333335</v>
      </c>
      <c r="G24" s="13" t="s">
        <v>57</v>
      </c>
      <c r="H24">
        <v>3</v>
      </c>
    </row>
    <row r="25" spans="1:8" ht="30" customHeight="1" thickBot="1" x14ac:dyDescent="0.3">
      <c r="A25" s="107" t="s">
        <v>70</v>
      </c>
      <c r="B25" s="108"/>
      <c r="G25" s="11" t="s">
        <v>58</v>
      </c>
      <c r="H25">
        <v>5</v>
      </c>
    </row>
    <row r="26" spans="1:8" ht="9.75" customHeight="1" thickBot="1" x14ac:dyDescent="0.3"/>
    <row r="27" spans="1:8" ht="30" customHeight="1" thickBot="1" x14ac:dyDescent="0.3">
      <c r="A27" s="105" t="s">
        <v>79</v>
      </c>
      <c r="B27" s="114"/>
      <c r="G27" s="7" t="s">
        <v>72</v>
      </c>
      <c r="H27" t="s">
        <v>71</v>
      </c>
    </row>
    <row r="28" spans="1:8" ht="30" customHeight="1" thickBot="1" x14ac:dyDescent="0.3">
      <c r="A28" s="101" t="s">
        <v>80</v>
      </c>
      <c r="B28" s="102"/>
      <c r="G28" s="11" t="s">
        <v>60</v>
      </c>
      <c r="H28">
        <v>1</v>
      </c>
    </row>
    <row r="29" spans="1:8" ht="66.75" customHeight="1" thickBot="1" x14ac:dyDescent="0.3">
      <c r="A29" s="29" t="s">
        <v>81</v>
      </c>
      <c r="B29" s="63" t="s">
        <v>97</v>
      </c>
      <c r="G29" s="11" t="s">
        <v>61</v>
      </c>
      <c r="H29">
        <v>5</v>
      </c>
    </row>
    <row r="30" spans="1:8" ht="30" customHeight="1" thickBot="1" x14ac:dyDescent="0.3">
      <c r="A30" s="15" t="s">
        <v>44</v>
      </c>
      <c r="B30" s="30">
        <f>VLOOKUP(B29,G38:H43,2,FALSE)</f>
        <v>1</v>
      </c>
    </row>
    <row r="31" spans="1:8" ht="30" customHeight="1" thickBot="1" x14ac:dyDescent="0.3">
      <c r="A31" s="101" t="s">
        <v>82</v>
      </c>
      <c r="B31" s="102"/>
      <c r="G31" s="7" t="s">
        <v>72</v>
      </c>
      <c r="H31" t="s">
        <v>71</v>
      </c>
    </row>
    <row r="32" spans="1:8" ht="42" customHeight="1" thickBot="1" x14ac:dyDescent="0.3">
      <c r="A32" s="29" t="s">
        <v>83</v>
      </c>
      <c r="B32" s="63" t="s">
        <v>60</v>
      </c>
      <c r="G32" s="11" t="s">
        <v>64</v>
      </c>
      <c r="H32">
        <v>1</v>
      </c>
    </row>
    <row r="33" spans="1:8" ht="43.5" customHeight="1" thickBot="1" x14ac:dyDescent="0.3">
      <c r="A33" s="15" t="s">
        <v>44</v>
      </c>
      <c r="B33" s="30">
        <f>VLOOKUP(B32,G27:H29,2,FALSE)</f>
        <v>1</v>
      </c>
      <c r="G33" s="11" t="s">
        <v>65</v>
      </c>
      <c r="H33">
        <v>2</v>
      </c>
    </row>
    <row r="34" spans="1:8" ht="30" customHeight="1" thickBot="1" x14ac:dyDescent="0.3">
      <c r="A34" s="101" t="s">
        <v>84</v>
      </c>
      <c r="B34" s="102"/>
      <c r="G34" s="11" t="s">
        <v>66</v>
      </c>
      <c r="H34">
        <v>3</v>
      </c>
    </row>
    <row r="35" spans="1:8" ht="30" customHeight="1" thickBot="1" x14ac:dyDescent="0.3">
      <c r="A35" s="29" t="s">
        <v>85</v>
      </c>
      <c r="B35" s="63" t="s">
        <v>86</v>
      </c>
      <c r="G35" s="11" t="s">
        <v>67</v>
      </c>
      <c r="H35">
        <v>4</v>
      </c>
    </row>
    <row r="36" spans="1:8" ht="30" customHeight="1" thickBot="1" x14ac:dyDescent="0.3">
      <c r="A36" s="15" t="s">
        <v>44</v>
      </c>
      <c r="B36" s="30">
        <f>VLOOKUP(B35,G48:H54,2,FALSE)</f>
        <v>0</v>
      </c>
      <c r="G36" s="11" t="s">
        <v>68</v>
      </c>
      <c r="H36">
        <v>5</v>
      </c>
    </row>
    <row r="37" spans="1:8" ht="30" customHeight="1" x14ac:dyDescent="0.25">
      <c r="A37" s="101" t="s">
        <v>92</v>
      </c>
      <c r="B37" s="102"/>
    </row>
    <row r="38" spans="1:8" ht="30" customHeight="1" thickBot="1" x14ac:dyDescent="0.3">
      <c r="A38" s="29" t="s">
        <v>93</v>
      </c>
      <c r="B38" s="63" t="s">
        <v>104</v>
      </c>
      <c r="G38" s="7" t="s">
        <v>72</v>
      </c>
      <c r="H38" t="s">
        <v>71</v>
      </c>
    </row>
    <row r="39" spans="1:8" ht="30" customHeight="1" thickBot="1" x14ac:dyDescent="0.3">
      <c r="A39" s="15" t="s">
        <v>44</v>
      </c>
      <c r="B39" s="30">
        <f>VLOOKUP(B38,G56:H61,2,FALSE)</f>
        <v>3</v>
      </c>
      <c r="G39" s="7" t="s">
        <v>97</v>
      </c>
      <c r="H39">
        <v>1</v>
      </c>
    </row>
    <row r="40" spans="1:8" ht="30" customHeight="1" thickBot="1" x14ac:dyDescent="0.3">
      <c r="A40" s="32" t="s">
        <v>94</v>
      </c>
      <c r="B40" s="31">
        <f>IFERROR((B30+B33+B36+B39)/4,"-")</f>
        <v>1.25</v>
      </c>
      <c r="G40" s="7" t="s">
        <v>98</v>
      </c>
      <c r="H40">
        <v>2</v>
      </c>
    </row>
    <row r="41" spans="1:8" ht="30" customHeight="1" thickBot="1" x14ac:dyDescent="0.3">
      <c r="A41" s="107" t="s">
        <v>95</v>
      </c>
      <c r="B41" s="108"/>
      <c r="G41" s="7" t="s">
        <v>99</v>
      </c>
      <c r="H41">
        <v>3</v>
      </c>
    </row>
    <row r="42" spans="1:8" ht="30" customHeight="1" thickBot="1" x14ac:dyDescent="0.3">
      <c r="A42" s="20"/>
      <c r="B42" s="20"/>
      <c r="G42" s="7" t="s">
        <v>100</v>
      </c>
      <c r="H42">
        <v>4</v>
      </c>
    </row>
    <row r="43" spans="1:8" ht="30" customHeight="1" thickBot="1" x14ac:dyDescent="0.3">
      <c r="A43" s="105" t="s">
        <v>96</v>
      </c>
      <c r="B43" s="106"/>
      <c r="G43" s="7" t="s">
        <v>101</v>
      </c>
      <c r="H43">
        <v>5</v>
      </c>
    </row>
    <row r="44" spans="1:8" ht="30" customHeight="1" thickBot="1" x14ac:dyDescent="0.3">
      <c r="A44" s="33" t="s">
        <v>109</v>
      </c>
      <c r="B44" s="31">
        <f>IF(OR(B8="-",B11="-",B14="-",B17="-",B20="-",B23="-",B30="-",B33="-",B36="-",B39="-"),"Presenti campi non compilati",IFERROR(B24*B40,"-"))</f>
        <v>2.916666666666667</v>
      </c>
    </row>
    <row r="45" spans="1:8" ht="30" customHeight="1" thickBot="1" x14ac:dyDescent="0.3">
      <c r="A45" s="34"/>
      <c r="B45" s="35"/>
    </row>
    <row r="46" spans="1:8" ht="30" customHeight="1" thickBot="1" x14ac:dyDescent="0.3">
      <c r="A46" s="105" t="s">
        <v>114</v>
      </c>
      <c r="B46" s="106"/>
    </row>
    <row r="47" spans="1:8" ht="55.5" customHeight="1" thickBot="1" x14ac:dyDescent="0.3">
      <c r="A47" s="103" t="s">
        <v>183</v>
      </c>
      <c r="B47" s="104"/>
    </row>
    <row r="48" spans="1:8" ht="12.75" customHeight="1" thickBot="1" x14ac:dyDescent="0.3">
      <c r="G48" s="7" t="s">
        <v>72</v>
      </c>
      <c r="H48" t="s">
        <v>71</v>
      </c>
    </row>
    <row r="49" spans="7:8" ht="7.5" customHeight="1" thickBot="1" x14ac:dyDescent="0.3">
      <c r="G49" s="7" t="s">
        <v>86</v>
      </c>
      <c r="H49">
        <v>0</v>
      </c>
    </row>
    <row r="50" spans="7:8" ht="30" customHeight="1" thickBot="1" x14ac:dyDescent="0.3">
      <c r="G50" s="7" t="s">
        <v>87</v>
      </c>
      <c r="H50">
        <v>1</v>
      </c>
    </row>
    <row r="51" spans="7:8" ht="30" customHeight="1" thickBot="1" x14ac:dyDescent="0.3">
      <c r="G51" s="7" t="s">
        <v>88</v>
      </c>
      <c r="H51">
        <v>2</v>
      </c>
    </row>
    <row r="52" spans="7:8" ht="30" customHeight="1" thickBot="1" x14ac:dyDescent="0.3">
      <c r="G52" s="7" t="s">
        <v>89</v>
      </c>
      <c r="H52">
        <v>3</v>
      </c>
    </row>
    <row r="53" spans="7:8" ht="30" customHeight="1" thickBot="1" x14ac:dyDescent="0.3">
      <c r="G53" s="7" t="s">
        <v>90</v>
      </c>
      <c r="H53">
        <v>4</v>
      </c>
    </row>
    <row r="54" spans="7:8" ht="30" customHeight="1" thickBot="1" x14ac:dyDescent="0.3">
      <c r="G54" s="7" t="s">
        <v>91</v>
      </c>
      <c r="H54">
        <v>5</v>
      </c>
    </row>
    <row r="55" spans="7:8" ht="30" customHeight="1" x14ac:dyDescent="0.25"/>
    <row r="56" spans="7:8" ht="30" customHeight="1" thickBot="1" x14ac:dyDescent="0.3">
      <c r="G56" s="7" t="s">
        <v>72</v>
      </c>
      <c r="H56" t="s">
        <v>71</v>
      </c>
    </row>
    <row r="57" spans="7:8" ht="30" customHeight="1" thickBot="1" x14ac:dyDescent="0.3">
      <c r="G57" s="7" t="s">
        <v>105</v>
      </c>
      <c r="H57">
        <v>1</v>
      </c>
    </row>
    <row r="58" spans="7:8" ht="30" customHeight="1" thickBot="1" x14ac:dyDescent="0.3">
      <c r="G58" s="7" t="s">
        <v>106</v>
      </c>
      <c r="H58">
        <v>2</v>
      </c>
    </row>
    <row r="59" spans="7:8" ht="30" customHeight="1" thickBot="1" x14ac:dyDescent="0.3">
      <c r="G59" s="7" t="s">
        <v>104</v>
      </c>
      <c r="H59">
        <v>3</v>
      </c>
    </row>
    <row r="60" spans="7:8" ht="30" customHeight="1" thickBot="1" x14ac:dyDescent="0.3">
      <c r="G60" s="7" t="s">
        <v>107</v>
      </c>
      <c r="H60">
        <v>4</v>
      </c>
    </row>
    <row r="61" spans="7:8" ht="30" customHeight="1" thickBot="1" x14ac:dyDescent="0.3">
      <c r="G61" s="7" t="s">
        <v>108</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owBreaks count="1" manualBreakCount="1">
    <brk id="26" max="1" man="1"/>
  </rowBreaks>
  <colBreaks count="1" manualBreakCount="1">
    <brk id="2"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Ivano De Negri</cp:lastModifiedBy>
  <cp:lastPrinted>2018-12-12T10:12:29Z</cp:lastPrinted>
  <dcterms:created xsi:type="dcterms:W3CDTF">2017-10-19T12:38:16Z</dcterms:created>
  <dcterms:modified xsi:type="dcterms:W3CDTF">2018-12-14T09:03:42Z</dcterms:modified>
</cp:coreProperties>
</file>